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ruan_vandermerwe_transnet_net/Documents/Desktop/Steel tender pricing/"/>
    </mc:Choice>
  </mc:AlternateContent>
  <xr:revisionPtr revIDLastSave="0" documentId="8_{DE0157BA-0D82-4DFF-9444-F3CF10925E26}" xr6:coauthVersionLast="47" xr6:coauthVersionMax="47" xr10:uidLastSave="{00000000-0000-0000-0000-000000000000}"/>
  <bookViews>
    <workbookView xWindow="-108" yWindow="-108" windowWidth="23256" windowHeight="12456" xr2:uid="{DE3965AA-66B2-450E-839C-4394EC48A03B}"/>
  </bookViews>
  <sheets>
    <sheet name="SST &amp; 3CR12" sheetId="6" r:id="rId1"/>
    <sheet name="Sheet1" sheetId="7" r:id="rId2"/>
  </sheets>
  <definedNames>
    <definedName name="cell1">#REF!</definedName>
    <definedName name="cell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unc">#REF!</definedName>
    <definedName name="Heinrich">#REF!</definedName>
    <definedName name="Per_Properties">#REF!</definedName>
    <definedName name="PREV_Table">#REF!</definedName>
    <definedName name="_xlnm.Print_Area">#REF!</definedName>
    <definedName name="ReviseName">#REF!</definedName>
    <definedName name="ReviseName2">#REF!</definedName>
    <definedName name="RUM">#REF!</definedName>
    <definedName name="SS">#REF!</definedName>
    <definedName name="tarrif_tel">#REF!</definedName>
    <definedName name="tel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6" l="1"/>
  <c r="W3" i="6"/>
  <c r="U3" i="6"/>
  <c r="W31" i="6"/>
  <c r="Z31" i="6" s="1"/>
  <c r="U31" i="6"/>
  <c r="V31" i="6" s="1"/>
  <c r="W30" i="6"/>
  <c r="Z30" i="6" s="1"/>
  <c r="U30" i="6"/>
  <c r="V30" i="6" s="1"/>
  <c r="W29" i="6"/>
  <c r="Z29" i="6" s="1"/>
  <c r="U29" i="6"/>
  <c r="V29" i="6" s="1"/>
  <c r="W28" i="6"/>
  <c r="Z28" i="6" s="1"/>
  <c r="U28" i="6"/>
  <c r="V28" i="6" s="1"/>
  <c r="W27" i="6"/>
  <c r="Z27" i="6" s="1"/>
  <c r="U27" i="6"/>
  <c r="V27" i="6" s="1"/>
  <c r="W26" i="6"/>
  <c r="Z26" i="6" s="1"/>
  <c r="U26" i="6"/>
  <c r="V26" i="6" s="1"/>
  <c r="W25" i="6"/>
  <c r="Z25" i="6" s="1"/>
  <c r="U25" i="6"/>
  <c r="V25" i="6" s="1"/>
  <c r="W24" i="6"/>
  <c r="Z24" i="6" s="1"/>
  <c r="U24" i="6"/>
  <c r="V24" i="6" s="1"/>
  <c r="W23" i="6"/>
  <c r="Z23" i="6" s="1"/>
  <c r="U23" i="6"/>
  <c r="V23" i="6" s="1"/>
  <c r="W22" i="6"/>
  <c r="Z22" i="6" s="1"/>
  <c r="U22" i="6"/>
  <c r="V22" i="6" s="1"/>
  <c r="W21" i="6"/>
  <c r="Z21" i="6" s="1"/>
  <c r="U21" i="6"/>
  <c r="V21" i="6" s="1"/>
  <c r="W20" i="6"/>
  <c r="Z20" i="6" s="1"/>
  <c r="U20" i="6"/>
  <c r="V20" i="6" s="1"/>
  <c r="W19" i="6"/>
  <c r="Z19" i="6" s="1"/>
  <c r="U19" i="6"/>
  <c r="V19" i="6" s="1"/>
  <c r="W18" i="6"/>
  <c r="Z18" i="6" s="1"/>
  <c r="U18" i="6"/>
  <c r="V18" i="6" s="1"/>
  <c r="W17" i="6"/>
  <c r="Z17" i="6" s="1"/>
  <c r="U17" i="6"/>
  <c r="V17" i="6" s="1"/>
  <c r="W16" i="6"/>
  <c r="Z16" i="6" s="1"/>
  <c r="U16" i="6"/>
  <c r="V16" i="6" s="1"/>
  <c r="W15" i="6"/>
  <c r="Z15" i="6" s="1"/>
  <c r="V15" i="6"/>
  <c r="U15" i="6"/>
  <c r="W14" i="6"/>
  <c r="Z14" i="6" s="1"/>
  <c r="V14" i="6"/>
  <c r="U14" i="6"/>
  <c r="W13" i="6"/>
  <c r="Z13" i="6" s="1"/>
  <c r="U13" i="6"/>
  <c r="V13" i="6" s="1"/>
  <c r="W12" i="6"/>
  <c r="Z12" i="6" s="1"/>
  <c r="U12" i="6"/>
  <c r="V12" i="6" s="1"/>
  <c r="W11" i="6"/>
  <c r="Z11" i="6" s="1"/>
  <c r="U11" i="6"/>
  <c r="V11" i="6" s="1"/>
  <c r="W10" i="6"/>
  <c r="Z10" i="6" s="1"/>
  <c r="U10" i="6"/>
  <c r="V10" i="6" s="1"/>
  <c r="W9" i="6"/>
  <c r="Z9" i="6" s="1"/>
  <c r="U9" i="6"/>
  <c r="V9" i="6" s="1"/>
  <c r="W8" i="6"/>
  <c r="Z8" i="6" s="1"/>
  <c r="U8" i="6"/>
  <c r="V8" i="6" s="1"/>
  <c r="W7" i="6"/>
  <c r="Z7" i="6" s="1"/>
  <c r="U7" i="6"/>
  <c r="V7" i="6" s="1"/>
  <c r="W6" i="6"/>
  <c r="Z6" i="6" s="1"/>
  <c r="U6" i="6"/>
  <c r="V6" i="6" s="1"/>
  <c r="W5" i="6"/>
  <c r="Z5" i="6" s="1"/>
  <c r="U5" i="6"/>
  <c r="V5" i="6" s="1"/>
  <c r="W4" i="6"/>
  <c r="Z4" i="6" s="1"/>
  <c r="U4" i="6"/>
  <c r="V4" i="6" s="1"/>
  <c r="Z3" i="6"/>
  <c r="V3" i="6"/>
  <c r="X4" i="6" l="1"/>
  <c r="AA31" i="6"/>
  <c r="AB31" i="6" s="1"/>
  <c r="AC31" i="6"/>
  <c r="AA16" i="6"/>
  <c r="AB16" i="6" s="1"/>
  <c r="AC16" i="6"/>
  <c r="AA20" i="6"/>
  <c r="AB20" i="6" s="1"/>
  <c r="AC20" i="6"/>
  <c r="AA24" i="6"/>
  <c r="AB24" i="6" s="1"/>
  <c r="AC24" i="6"/>
  <c r="AA28" i="6"/>
  <c r="AB28" i="6" s="1"/>
  <c r="AC28" i="6"/>
  <c r="AA23" i="6"/>
  <c r="AB23" i="6" s="1"/>
  <c r="AC23" i="6"/>
  <c r="AA27" i="6"/>
  <c r="AB27" i="6" s="1"/>
  <c r="AC27" i="6"/>
  <c r="AA17" i="6"/>
  <c r="AB17" i="6" s="1"/>
  <c r="AC17" i="6"/>
  <c r="AA21" i="6"/>
  <c r="AB21" i="6" s="1"/>
  <c r="AC21" i="6"/>
  <c r="AA25" i="6"/>
  <c r="AB25" i="6" s="1"/>
  <c r="AC25" i="6"/>
  <c r="AA29" i="6"/>
  <c r="AB29" i="6" s="1"/>
  <c r="AC29" i="6"/>
  <c r="AA19" i="6"/>
  <c r="AB19" i="6" s="1"/>
  <c r="AC19" i="6"/>
  <c r="AA18" i="6"/>
  <c r="AB18" i="6" s="1"/>
  <c r="AC18" i="6"/>
  <c r="AA22" i="6"/>
  <c r="AB22" i="6" s="1"/>
  <c r="AC22" i="6"/>
  <c r="AA26" i="6"/>
  <c r="AB26" i="6" s="1"/>
  <c r="AC26" i="6"/>
  <c r="AA30" i="6"/>
  <c r="AB30" i="6" s="1"/>
  <c r="AC30" i="6"/>
  <c r="X16" i="6"/>
  <c r="Y16" i="6" s="1"/>
  <c r="X17" i="6"/>
  <c r="Y17" i="6" s="1"/>
  <c r="X18" i="6"/>
  <c r="Y18" i="6" s="1"/>
  <c r="X19" i="6"/>
  <c r="Y19" i="6" s="1"/>
  <c r="X20" i="6"/>
  <c r="Y20" i="6" s="1"/>
  <c r="X21" i="6"/>
  <c r="Y21" i="6" s="1"/>
  <c r="X22" i="6"/>
  <c r="Y22" i="6" s="1"/>
  <c r="X23" i="6"/>
  <c r="Y23" i="6" s="1"/>
  <c r="X24" i="6"/>
  <c r="Y24" i="6" s="1"/>
  <c r="X25" i="6"/>
  <c r="Y25" i="6" s="1"/>
  <c r="X26" i="6"/>
  <c r="Y26" i="6" s="1"/>
  <c r="X27" i="6"/>
  <c r="Y27" i="6" s="1"/>
  <c r="X28" i="6"/>
  <c r="Y28" i="6" s="1"/>
  <c r="X29" i="6"/>
  <c r="Y29" i="6" s="1"/>
  <c r="X30" i="6"/>
  <c r="Y30" i="6" s="1"/>
  <c r="X31" i="6"/>
  <c r="Y31" i="6" s="1"/>
  <c r="AA15" i="6"/>
  <c r="AB15" i="6" s="1"/>
  <c r="AC15" i="6"/>
  <c r="X15" i="6"/>
  <c r="Y15" i="6" s="1"/>
  <c r="AA14" i="6"/>
  <c r="AB14" i="6" s="1"/>
  <c r="AC14" i="6"/>
  <c r="X14" i="6"/>
  <c r="Y14" i="6" s="1"/>
  <c r="AA11" i="6"/>
  <c r="AB11" i="6" s="1"/>
  <c r="AC11" i="6"/>
  <c r="AA6" i="6"/>
  <c r="AB6" i="6" s="1"/>
  <c r="AC6" i="6"/>
  <c r="AC3" i="6"/>
  <c r="AA3" i="6"/>
  <c r="AB3" i="6" s="1"/>
  <c r="AA4" i="6"/>
  <c r="AB4" i="6" s="1"/>
  <c r="AC4" i="6"/>
  <c r="AA8" i="6"/>
  <c r="AB8" i="6" s="1"/>
  <c r="AC8" i="6"/>
  <c r="AA12" i="6"/>
  <c r="AB12" i="6" s="1"/>
  <c r="AC12" i="6"/>
  <c r="AA10" i="6"/>
  <c r="AB10" i="6" s="1"/>
  <c r="AC10" i="6"/>
  <c r="AC7" i="6"/>
  <c r="AA7" i="6"/>
  <c r="AB7" i="6" s="1"/>
  <c r="AA5" i="6"/>
  <c r="AB5" i="6" s="1"/>
  <c r="AC5" i="6"/>
  <c r="AA9" i="6"/>
  <c r="AB9" i="6" s="1"/>
  <c r="AC9" i="6"/>
  <c r="AA13" i="6"/>
  <c r="AB13" i="6" s="1"/>
  <c r="AC13" i="6"/>
  <c r="Y3" i="6"/>
  <c r="Y4" i="6"/>
  <c r="X5" i="6"/>
  <c r="Y5" i="6" s="1"/>
  <c r="X6" i="6"/>
  <c r="Y6" i="6" s="1"/>
  <c r="X7" i="6"/>
  <c r="Y7" i="6" s="1"/>
  <c r="X8" i="6"/>
  <c r="Y8" i="6" s="1"/>
  <c r="X9" i="6"/>
  <c r="Y9" i="6" s="1"/>
  <c r="X10" i="6"/>
  <c r="Y10" i="6" s="1"/>
  <c r="X11" i="6"/>
  <c r="Y11" i="6" s="1"/>
  <c r="X12" i="6"/>
  <c r="Y12" i="6" s="1"/>
  <c r="X13" i="6"/>
  <c r="Y13" i="6" s="1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" i="6"/>
  <c r="AF18" i="6" l="1"/>
  <c r="AG18" i="6" s="1"/>
  <c r="AD18" i="6"/>
  <c r="AE18" i="6" s="1"/>
  <c r="AF30" i="6"/>
  <c r="AG30" i="6" s="1"/>
  <c r="AD30" i="6"/>
  <c r="AE30" i="6" s="1"/>
  <c r="AF19" i="6"/>
  <c r="AG19" i="6" s="1"/>
  <c r="AD19" i="6"/>
  <c r="AE19" i="6" s="1"/>
  <c r="AF17" i="6"/>
  <c r="AG17" i="6" s="1"/>
  <c r="AD17" i="6"/>
  <c r="AE17" i="6" s="1"/>
  <c r="AF24" i="6"/>
  <c r="AG24" i="6" s="1"/>
  <c r="AD24" i="6"/>
  <c r="AE24" i="6" s="1"/>
  <c r="AF31" i="6"/>
  <c r="AG31" i="6" s="1"/>
  <c r="AD31" i="6"/>
  <c r="AE31" i="6" s="1"/>
  <c r="AF26" i="6"/>
  <c r="AG26" i="6" s="1"/>
  <c r="AD26" i="6"/>
  <c r="AE26" i="6" s="1"/>
  <c r="AF29" i="6"/>
  <c r="AG29" i="6" s="1"/>
  <c r="AD29" i="6"/>
  <c r="AE29" i="6" s="1"/>
  <c r="AF27" i="6"/>
  <c r="AG27" i="6" s="1"/>
  <c r="AD27" i="6"/>
  <c r="AE27" i="6" s="1"/>
  <c r="AF20" i="6"/>
  <c r="AG20" i="6" s="1"/>
  <c r="AD20" i="6"/>
  <c r="AE20" i="6" s="1"/>
  <c r="AF21" i="6"/>
  <c r="AG21" i="6" s="1"/>
  <c r="AD21" i="6"/>
  <c r="AE21" i="6" s="1"/>
  <c r="AF22" i="6"/>
  <c r="AG22" i="6" s="1"/>
  <c r="AD22" i="6"/>
  <c r="AE22" i="6" s="1"/>
  <c r="AF25" i="6"/>
  <c r="AG25" i="6" s="1"/>
  <c r="AD25" i="6"/>
  <c r="AE25" i="6" s="1"/>
  <c r="AF23" i="6"/>
  <c r="AG23" i="6" s="1"/>
  <c r="AD23" i="6"/>
  <c r="AE23" i="6" s="1"/>
  <c r="AF16" i="6"/>
  <c r="AG16" i="6" s="1"/>
  <c r="AD16" i="6"/>
  <c r="AE16" i="6" s="1"/>
  <c r="AF28" i="6"/>
  <c r="AG28" i="6" s="1"/>
  <c r="AD28" i="6"/>
  <c r="AE28" i="6" s="1"/>
  <c r="AF15" i="6"/>
  <c r="AG15" i="6" s="1"/>
  <c r="AD15" i="6"/>
  <c r="AE15" i="6" s="1"/>
  <c r="AF14" i="6"/>
  <c r="AG14" i="6" s="1"/>
  <c r="AD14" i="6"/>
  <c r="AE14" i="6" s="1"/>
  <c r="AD4" i="6"/>
  <c r="AE4" i="6" s="1"/>
  <c r="AF4" i="6"/>
  <c r="AG4" i="6" s="1"/>
  <c r="AF7" i="6"/>
  <c r="AG7" i="6" s="1"/>
  <c r="AD7" i="6"/>
  <c r="AE7" i="6" s="1"/>
  <c r="AF13" i="6"/>
  <c r="AG13" i="6" s="1"/>
  <c r="AD13" i="6"/>
  <c r="AE13" i="6" s="1"/>
  <c r="AF10" i="6"/>
  <c r="AG10" i="6" s="1"/>
  <c r="AD10" i="6"/>
  <c r="AE10" i="6" s="1"/>
  <c r="AF6" i="6"/>
  <c r="AG6" i="6" s="1"/>
  <c r="AD6" i="6"/>
  <c r="AE6" i="6" s="1"/>
  <c r="AF9" i="6"/>
  <c r="AG9" i="6" s="1"/>
  <c r="AD9" i="6"/>
  <c r="AE9" i="6" s="1"/>
  <c r="AF5" i="6"/>
  <c r="AG5" i="6" s="1"/>
  <c r="AD5" i="6"/>
  <c r="AE5" i="6" s="1"/>
  <c r="AF8" i="6"/>
  <c r="AG8" i="6" s="1"/>
  <c r="AD8" i="6"/>
  <c r="AE8" i="6" s="1"/>
  <c r="AD11" i="6"/>
  <c r="AE11" i="6" s="1"/>
  <c r="AF11" i="6"/>
  <c r="AG11" i="6" s="1"/>
  <c r="AF3" i="6"/>
  <c r="AG3" i="6" s="1"/>
  <c r="AD3" i="6"/>
  <c r="AE3" i="6" s="1"/>
  <c r="AD12" i="6"/>
  <c r="AE12" i="6" s="1"/>
  <c r="AF12" i="6"/>
  <c r="AG12" i="6" s="1"/>
  <c r="AI3" i="6" l="1"/>
  <c r="AJ3" i="6" s="1"/>
  <c r="AI25" i="6"/>
  <c r="AJ25" i="6" s="1"/>
  <c r="AH25" i="6"/>
  <c r="AI28" i="6"/>
  <c r="AJ28" i="6" s="1"/>
  <c r="AH28" i="6"/>
  <c r="AI22" i="6"/>
  <c r="AJ22" i="6" s="1"/>
  <c r="AH22" i="6"/>
  <c r="AI29" i="6"/>
  <c r="AJ29" i="6" s="1"/>
  <c r="AH29" i="6"/>
  <c r="AI17" i="6"/>
  <c r="AJ17" i="6" s="1"/>
  <c r="AH17" i="6"/>
  <c r="AI18" i="6"/>
  <c r="AJ18" i="6" s="1"/>
  <c r="AH18" i="6"/>
  <c r="AI24" i="6"/>
  <c r="AJ24" i="6" s="1"/>
  <c r="AH24" i="6"/>
  <c r="AI16" i="6"/>
  <c r="AJ16" i="6" s="1"/>
  <c r="AH16" i="6"/>
  <c r="AI21" i="6"/>
  <c r="AJ21" i="6" s="1"/>
  <c r="AH21" i="6"/>
  <c r="AI26" i="6"/>
  <c r="AJ26" i="6" s="1"/>
  <c r="AH26" i="6"/>
  <c r="AI19" i="6"/>
  <c r="AJ19" i="6" s="1"/>
  <c r="AH19" i="6"/>
  <c r="AI23" i="6"/>
  <c r="AJ23" i="6" s="1"/>
  <c r="AH23" i="6"/>
  <c r="AI20" i="6"/>
  <c r="AJ20" i="6" s="1"/>
  <c r="AH20" i="6"/>
  <c r="AI31" i="6"/>
  <c r="AJ31" i="6" s="1"/>
  <c r="AH31" i="6"/>
  <c r="AI30" i="6"/>
  <c r="AJ30" i="6" s="1"/>
  <c r="AH30" i="6"/>
  <c r="AI27" i="6"/>
  <c r="AJ27" i="6" s="1"/>
  <c r="AH27" i="6"/>
  <c r="AI15" i="6"/>
  <c r="AJ15" i="6" s="1"/>
  <c r="AH15" i="6"/>
  <c r="AI14" i="6"/>
  <c r="AJ14" i="6" s="1"/>
  <c r="AH14" i="6"/>
  <c r="AI10" i="6"/>
  <c r="AJ10" i="6" s="1"/>
  <c r="AH10" i="6"/>
  <c r="AI5" i="6"/>
  <c r="AJ5" i="6" s="1"/>
  <c r="AH5" i="6"/>
  <c r="AI13" i="6"/>
  <c r="AJ13" i="6" s="1"/>
  <c r="AH13" i="6"/>
  <c r="AI12" i="6"/>
  <c r="AJ12" i="6" s="1"/>
  <c r="AH12" i="6"/>
  <c r="AH3" i="6"/>
  <c r="AI8" i="6"/>
  <c r="AJ8" i="6" s="1"/>
  <c r="AH8" i="6"/>
  <c r="AI9" i="6"/>
  <c r="AJ9" i="6" s="1"/>
  <c r="AH9" i="6"/>
  <c r="AI11" i="6"/>
  <c r="AJ11" i="6" s="1"/>
  <c r="AH11" i="6"/>
  <c r="AI4" i="6"/>
  <c r="AJ4" i="6" s="1"/>
  <c r="AH4" i="6"/>
  <c r="AI7" i="6"/>
  <c r="AJ7" i="6" s="1"/>
  <c r="AH7" i="6"/>
  <c r="AI6" i="6"/>
  <c r="AJ6" i="6" s="1"/>
  <c r="AH6" i="6"/>
</calcChain>
</file>

<file path=xl/sharedStrings.xml><?xml version="1.0" encoding="utf-8"?>
<sst xmlns="http://schemas.openxmlformats.org/spreadsheetml/2006/main" count="333" uniqueCount="108">
  <si>
    <t>EA</t>
  </si>
  <si>
    <t>Project Wagons 1000</t>
  </si>
  <si>
    <t>Mild Steel_Springs_Round Bars</t>
  </si>
  <si>
    <t>SABS1431 GR 300WA</t>
  </si>
  <si>
    <t>M</t>
  </si>
  <si>
    <t>BAR, METALLIC; DIMENSIONS: DIA 16 X LG 6000 MM, SHAPE: ROUND; MATERIAL GRADE NEW: EN 10025 S355 JR+AR MATERIAL GRADE OLD: SABS 1431 300 WA; GENERAL: MATERIAL CERTIFICATE TO EN 10204 TYPE 3.1 TO BE SUPPLIED. NO RUST OR CORROSION ON THE SURFACE ALLOWED</t>
  </si>
  <si>
    <t>BAR METAL;DIA 16 X LG 6000 MM,RND</t>
  </si>
  <si>
    <t>711050271</t>
  </si>
  <si>
    <t>Manufacturing</t>
  </si>
  <si>
    <t>high-carbon chromium spring steel</t>
  </si>
  <si>
    <t>SAE J404 GR 5160</t>
  </si>
  <si>
    <t>BAR, METALLIC; DIMENSIONS: DIA 17 X LG 2400 MM, SHAPE: ROUND; MATERIAL GRADE NEW: SAE J404 GR 5160 MATERIAL GRADE OLD: BS 970 525H60; GENERAL: MATERIAL CERTIFICATE TO EN 10204 TYPE 3.1 TO BE SUPPLIED. NO RUST OR CORROSION ON THE SURFACE ALLOWED. ROUND BAR</t>
  </si>
  <si>
    <t>BAR METAL;DIA 17 X LG 2400 MM,RND</t>
  </si>
  <si>
    <t>011814173</t>
  </si>
  <si>
    <t>spring steel</t>
  </si>
  <si>
    <t>BAR, METALLIC; DIMENSIONS: OD 25 X LG 5000 MM, SHAPE: ROUND; MATERIAL GRADE NEW: SAE J404 GR 5160 MATERIAL GRADE OLD:  BS 970 525H60; GENERAL: MATERIAL CERTIFICATE TO EN 10204 TYPE 3.1 TO BE SUPPLIED. NO RUST OR CORROSION ON THE SURFACE ALLOWED. MATERIALS</t>
  </si>
  <si>
    <t>BAR METAL;OD 25 X LG 5000 MM,RND</t>
  </si>
  <si>
    <t>011009374</t>
  </si>
  <si>
    <t>BAR METAL;DIA 30 X LG 6000 MM,RND</t>
  </si>
  <si>
    <t>BAR, METALLIC; DIMENSIONS: DIA 25 X LG 2540 MM, SHAPE: ROUND; MATERIAL GRADE NEW: SAE J404 GR 5160 MATERIAL GRADE OLD: BS 970 525H60; GENERAL: MATERIAL CERTIFICATE TO EN 10204 TYPE 3.1 TO BE SUPPLIED. NO RUST OR CORROSION ON THE SURFACE ALLOWED. MATERIALS</t>
  </si>
  <si>
    <t>BAR METAL;DIA 25 X LG 2540 MM,RND</t>
  </si>
  <si>
    <t>011814177</t>
  </si>
  <si>
    <t>BAR, METALLIC; DIMENSIONS: DIA 17 X LG 2590 MM, SHAPE: ROUND; MATERIAL GRADE NEW: SAE J404 GR 5160 MATERIAL GRADE OLD: BS 970 525H60; GENERAL: MATERIAL CERTIFICATE TO EN 10204 TYPE 3.1 TO BE SUPPLIED. NO RUST OR CORROSION ON THE SURFACE ALLOWED. MATERIALS</t>
  </si>
  <si>
    <t>BAR METAL;DIA 17 X LG 2590 MM,RND</t>
  </si>
  <si>
    <t>011814172</t>
  </si>
  <si>
    <t>BAR, METALLIC; DIMENSIONS: DIA 17 X LG 2100 MM, MATERIAL: STEEL, SHAPE: ROUND; MATERIAL GRADE NEW: SAE J404 GR 5160; GENERAL: MATERIAL CERTIFICATE TO EN 10204 TYPE 3.1 TO BE SUPPLIED. NO RUST OR CORROSION ON THE SURFACE ALLOWED. SPRING STEEL. SPECIFICATIO</t>
  </si>
  <si>
    <t>BAR METAL;DIA 17 X LG 2100 MM,STL,RND</t>
  </si>
  <si>
    <t>011814174</t>
  </si>
  <si>
    <t>BAR, METALLIC; DIMENSIONS: DIA 26 X LG 2380 MM, MATERIAL: STEEL, SHAPE: ROUND; MATERIAL GRADE NEW: SAE J404 GR 5160 MATERIAL GRADE OLD: BS 970 525H60L; GENERAL: MATERIAL CERTIFICATE TO EN 10204 TYPE 3.1 TO BE SUPPLIED. NO RUST OR CORROSION ON THE SURFACE</t>
  </si>
  <si>
    <t>BAR METAL;DIA 26 X LG 2380 MM,STL,RND</t>
  </si>
  <si>
    <t>011814178</t>
  </si>
  <si>
    <t>BAR, METALLIC; DIMENSIONS: OD 29 X LG 4100 MM, SHAPE: ROUND; MATERIAL GRADE NEW: SAE J404 GR 5160; MATERIAL GRADE OLD: BS 970 525H60; GENERAL: MATERIAL CERTIFICATE TO EN 10204 TYPE 3.1 TO BE SUPPLIED. NO RUST OR CORROSION ON THE SURFACE ALLOWED. MATERIALS</t>
  </si>
  <si>
    <t>BAR METAL;OD 29 X LG 4100 MM,RND</t>
  </si>
  <si>
    <t>011001884</t>
  </si>
  <si>
    <t>BAR, METALLIC; DIMENSIONS: OD 12.5 MM X LG 5000 MM, SHAPE: ROUND; MATERIAL GRADE NEW: SAE J404 GR 5160 MATERIAL GRADE OLD: BS 970 525H60 GENERAL: MATERIAL CERTIFICATE TO EN 10204 TYPE 3.1 TO BE SUPPLIED. NO RUST OR CORROSION ON THE SURFACE ALLOWED. MATERI</t>
  </si>
  <si>
    <t>BAR METAL;OD 12.5 MM X LG 5000 MM,RND</t>
  </si>
  <si>
    <t>011006976</t>
  </si>
  <si>
    <t>BAR METAL;WD 22 X LG 6000 X THK 3 MM</t>
  </si>
  <si>
    <t>BAR, METALLIC; DIMENSIONS: OD 17 X LG 5250 MM, SHAPE: ROUND; MATERIAL GRADE NEW: SAE J404 GR 5160 MATERIAL GRADE OLD: BS 970 525H60 GENERAL: MATERIAL CERTIFICATE TO EN 10204 TYPE 3.1 TO BE SUPPLIED. NO RUST OR CORROSION ON THE SURFACE ALLOWED. MATERIALS T</t>
  </si>
  <si>
    <t>BAR METAL;OD 17 X LG 5250 MM,RND</t>
  </si>
  <si>
    <t>011007035</t>
  </si>
  <si>
    <t>BAR, METALLIC; DIMENSIONS: DIA 19 X LG 4000 MM, SHAPE: ROUND; MATERIAL GRADE NEW: SAE J404 GR 5160 MATERIAL GRADE OLD:  BS 970 525H60, SAEJ404 GRADE 516; GENERAL: MATERIAL CERTIFICATE TO EN 10204 TYPE 3.1 TO BE SUPPLIED. NO RUST OR CORROSION ON THE SURFAC</t>
  </si>
  <si>
    <t>BAR METAL;DIA 19 X LG 4000 MM,RND</t>
  </si>
  <si>
    <t>011009301</t>
  </si>
  <si>
    <t>EN 10270 FDSICR</t>
  </si>
  <si>
    <t>BAR, METALLIC; DIMENSIONS: WD 22 X LG 6000 X THK 3 MM, SHAPE: FLAT; MATERIAL GRADE NEW: EN 10270 FDSICR MATERIAL GRADE OLD:  STEEL CME 140 SPEC; GENERAL: MATERIAL CERTIFICATE TO EN 10204 TYPE 3.1 TO BE SUPPLIED. NO RUST OR CORROSION ON THE SURFACE ALLOWED</t>
  </si>
  <si>
    <t>311109511</t>
  </si>
  <si>
    <t>BAR, METALLIC; DIMENSIONS: DIA 26 X LG 2500 MM, SHAPE: ROUND; MATERIAL GRADE NEW: SAE J404 GR 5160 MATERIAL GRADE OLD: BS 970 525H60; GENERAL: MATERIAL CERTIFICATE TO EN 10204 TYPE 3.1 TO BE SUPPLIED. NO RUST OR CORROSION ON THE SURFACE ALLOWED. MATERIALS</t>
  </si>
  <si>
    <t>BAR METAL;DIA 26 X LG 2500 MM,RND</t>
  </si>
  <si>
    <t>011814179</t>
  </si>
  <si>
    <t>BAR, METALLIC; DIMENSIONS: DIA 16 X LG 2320 MM, SHAPE: ROUND; MATERIAL GRADE NEW: SAE J404 GR 5160, MATERIAL GRADE OLD: BS 970 525H60, GENERAL: MATERIAL CERTIFICATE TO EN 10204 TYPE 3.1 TO BE SUPPLIED. NO RUST OR CORROSION ON THE SURFACE ALLOWED. MATERIAL</t>
  </si>
  <si>
    <t>BAR METAL;DIA 16 X LG 2320 MM,RND</t>
  </si>
  <si>
    <t>011814171</t>
  </si>
  <si>
    <t>BAR, METALLIC; DIMENSIONS: DIA 14 X LG 2592 MM, SHAPE: ROUND; MATERIAL GRADE NEW:SAE J404 GR 5160, MATERIAL GRADE OLD: BS 970 525H60; GENERAL: MATERIAL CERTIFICATE TO EN 10204 TYPE 3.1 TO BE SUPPLIED. NO RUST OR CORROSION ON THE SURFACE ALLOWED. MATERIALS</t>
  </si>
  <si>
    <t>BAR METAL;DIA 14 X LG 2592 MM,RND</t>
  </si>
  <si>
    <t>011814170</t>
  </si>
  <si>
    <t>KG</t>
  </si>
  <si>
    <t>BAR, METALLIC; DIMENSIONS: DIA 14 MM, SHAPE: ROUND; MATERIAL GRADE NEW: EN 10270 FDSICR MATERIAL GRADE OLD: DIN 17223-2 FDSICR; GENERAL: MATERIAL CERTIFICATE TO EN 10204 TYPE 3.1 TO BE SUPPLIED. NO RUST OR CORROSION ON THE SURFACE ALLOWED. MATERIALS TO BE</t>
  </si>
  <si>
    <t>BAR METAL;DIA 14 MM,RND</t>
  </si>
  <si>
    <t>011804732</t>
  </si>
  <si>
    <t>BAR, METALLIC; DIMENSIONS: DIA 25 X LG 2560 MM, SHAPE: ROUND; MATERIAL GRADE NEW: SAE J404 GR 5160 MATERIAL GRADE OLD: BS 970 525H60; GENERAL: MATERIAL CERTIFICATE TO EN 10204 TYPE 3.1 TO BE SUPPLIED. NO RUST OR CORROSION ON THE SURFACE ALLOWED. MATERIALS</t>
  </si>
  <si>
    <t>BAR METAL;DIA 25 X LG 2560 MM,RND</t>
  </si>
  <si>
    <t>011814176</t>
  </si>
  <si>
    <t>BAR, METALLIC; DIMENSIONS: DIA 30 X LG 6000 MM, SHAPE: ROUND; MATERIAL GRADE NEW: SAE J404 GR 5160 MATERIAL GRADE OLD: BS 970 GR525H60; GENERAL: MATERIAL CERTIFICATE TO EN 10204 TYPE 3.1 TO BE SUPPLIED. NO RUST OR CORROSION ON THE SURFACE ALLOWED. MATERIA</t>
  </si>
  <si>
    <t>011015741</t>
  </si>
  <si>
    <t>BAR, METALLIC; DIMENSIONS: OD 21 X LG 5000 MM, SHAPE: ROUND; MATERIAL GRADE NEW: SAE J404 GR 5160 MATERIAL GRADE OLD:  BS970 525H60; MATERIALS TO BE BOUND. FINISH: PEELED; SPECIFICATION CME 140 REVISION: SEPTEMBER 1999 (CLAUSES 1 TO 4). THE GRAIN STRUCTUR</t>
  </si>
  <si>
    <t>BAR METAL;OD 21 X LG 5000 MM,RND</t>
  </si>
  <si>
    <t>611000246</t>
  </si>
  <si>
    <t>BAR, METALLIC; DIMENSIONS: OD 16 X LG 5000 MM, SHAPE: ROUND; MATERIAL GRADE NEW: SAE J404 GR 5160 MATERIAL GRADE OLD: BS 970 525H60 GENERAL: MATERIAL CERTIFICATE TO EN 10204 TYPE 3.1 TO BE SUPPLIED. NO RUST OR CORROSION ON THE SURFACE ALLOWED. MATERIALS T</t>
  </si>
  <si>
    <t>BAR METAL;OD 16 X LG 5000 MM,RND</t>
  </si>
  <si>
    <t>011007023</t>
  </si>
  <si>
    <t>BAR, METALLIC; DIMENSIONS: OD 22 X LG 6000 MM, SHAPE: ROUND; MATERIAL GRADE NEW: SAE J404 GR 5160 MATERIAL GRADE OLD: BS 970 525H60 GENERAL: MATERIAL CERTIFICATE TO EN 10204 TYPE 3.1 TO BE SUPPLIED. NO RUST OR CORROSION ON THE SURFACE ALLOWED. MATERIALS T</t>
  </si>
  <si>
    <t>BAR METAL;OD 22 X LG 6000 MM,RND</t>
  </si>
  <si>
    <t>011007072</t>
  </si>
  <si>
    <t>BAR, METALLIC; DIMENSIONS: DIA 16 X LG 6000 MM, SHAPE: ROUND; MATERIAL GRADE NEW: EN 10270 FDSICR MATERIAL GRADE OLD: DIN 17223 FDS ICR; GENERAL: MATERIAL CERTIFICATE TO EN 10204 TYPE 3.1 TO BE SUPPLIED. NO RUST OR CORROSION ON THE SURFACE ALLOWED. SPECIA</t>
  </si>
  <si>
    <t>011900003</t>
  </si>
  <si>
    <t>TOTAL</t>
  </si>
  <si>
    <t>YEAR 5
2029/30</t>
  </si>
  <si>
    <t>YEAR 4
2028/29</t>
  </si>
  <si>
    <t>YEAR 3
2027/28</t>
  </si>
  <si>
    <t>YEAR 2
2026/27</t>
  </si>
  <si>
    <t>YEAR 1
2025/26</t>
  </si>
  <si>
    <t>Seifsa</t>
  </si>
  <si>
    <t>Type</t>
  </si>
  <si>
    <t>Spec</t>
  </si>
  <si>
    <t>Not steel item?</t>
  </si>
  <si>
    <t>UOM</t>
  </si>
  <si>
    <t>Search1</t>
  </si>
  <si>
    <t>Long text</t>
  </si>
  <si>
    <t>R/Y</t>
  </si>
  <si>
    <t>ITEM DESCRIPTION</t>
  </si>
  <si>
    <t>ITEM NUMBER</t>
  </si>
  <si>
    <t>Executive</t>
  </si>
  <si>
    <t>Grade</t>
  </si>
  <si>
    <t>Sections</t>
  </si>
  <si>
    <t>Grouping</t>
  </si>
  <si>
    <t>Spring Steel</t>
  </si>
  <si>
    <t xml:space="preserve">BAR, </t>
  </si>
  <si>
    <t>Item Price Excl VAT</t>
  </si>
  <si>
    <t>Total Including 15% VAT</t>
  </si>
  <si>
    <t>I hereby acknowledge as a bidder that I have read and understood all the contents of this Purchase Order Long text Description . Furthermore, I (bidder) certifies and guarantees acceptance and compliance with this specification. Total value of these items must be carried over to page 33 of the RFP document.
                                                                                                                                                                                                                                                                                                                                                                                         SIGNED THIS DAY _______________________ AT_________________________________
                                                                                                                                                                                                                                                                                                        BY________________________________________________ (Full name in block letters)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MY CAPACITY AS ___________________________________ (Official designation)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THE COMPANY ___________________________________
SIGNED _____________________________________________
                                                                                                                                                                                                                                                                                                                                                                                            PLEASE NOTE: A Bidder must sign on the above and return this page together with a quote. </t>
  </si>
  <si>
    <t>Year 1</t>
  </si>
  <si>
    <t>Year 2</t>
  </si>
  <si>
    <t>Year  3</t>
  </si>
  <si>
    <t>Year 4</t>
  </si>
  <si>
    <t>Year 5</t>
  </si>
  <si>
    <t>5 Year Totals</t>
  </si>
  <si>
    <t>Total Excl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</si>
</sst>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color theme="1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1" fillId="9" borderId="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4" xfId="0" applyBorder="1"/>
    <xf numFmtId="0" fontId="0" fillId="0" borderId="5" xfId="0" applyBorder="1"/>
    <xf numFmtId="0" fontId="0" fillId="0" borderId="23" xfId="0" applyBorder="1"/>
    <xf numFmtId="0" fontId="0" fillId="0" borderId="18" xfId="0" applyBorder="1"/>
    <xf numFmtId="0" fontId="0" fillId="0" borderId="3" xfId="0" applyBorder="1"/>
    <xf numFmtId="0" fontId="0" fillId="0" borderId="19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6" fillId="0" borderId="0" xfId="0" applyFont="1" applyAlignment="1">
      <alignment horizontal="left"/>
    </xf>
    <xf numFmtId="0" fontId="5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10" borderId="18" xfId="0" applyFont="1" applyFill="1" applyBorder="1" applyAlignment="1">
      <alignment horizontal="center" wrapText="1"/>
    </xf>
    <xf numFmtId="0" fontId="3" fillId="10" borderId="22" xfId="0" applyFont="1" applyFill="1" applyBorder="1" applyAlignment="1">
      <alignment horizontal="center" wrapText="1"/>
    </xf>
    <xf numFmtId="0" fontId="3" fillId="11" borderId="22" xfId="0" applyFont="1" applyFill="1" applyBorder="1" applyAlignment="1">
      <alignment horizontal="center" wrapText="1"/>
    </xf>
    <xf numFmtId="0" fontId="3" fillId="11" borderId="18" xfId="0" applyFont="1" applyFill="1" applyBorder="1" applyAlignment="1">
      <alignment horizontal="center" wrapText="1"/>
    </xf>
    <xf numFmtId="43" fontId="4" fillId="12" borderId="30" xfId="1" applyFont="1" applyFill="1" applyBorder="1" applyAlignment="1">
      <alignment horizontal="center"/>
    </xf>
    <xf numFmtId="43" fontId="4" fillId="0" borderId="30" xfId="1" applyFont="1" applyBorder="1" applyAlignment="1">
      <alignment horizontal="center"/>
    </xf>
    <xf numFmtId="43" fontId="4" fillId="0" borderId="31" xfId="1" applyFont="1" applyBorder="1" applyAlignment="1">
      <alignment horizontal="center"/>
    </xf>
    <xf numFmtId="43" fontId="4" fillId="0" borderId="32" xfId="1" applyFont="1" applyBorder="1" applyAlignment="1">
      <alignment horizontal="center"/>
    </xf>
    <xf numFmtId="43" fontId="4" fillId="0" borderId="28" xfId="1" applyFont="1" applyBorder="1" applyAlignment="1">
      <alignment horizontal="center"/>
    </xf>
    <xf numFmtId="0" fontId="0" fillId="0" borderId="33" xfId="0" applyBorder="1"/>
    <xf numFmtId="0" fontId="1" fillId="2" borderId="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8" xfId="0" applyBorder="1"/>
    <xf numFmtId="0" fontId="0" fillId="0" borderId="9" xfId="0" applyBorder="1"/>
    <xf numFmtId="0" fontId="3" fillId="9" borderId="4" xfId="0" applyFont="1" applyFill="1" applyBorder="1" applyAlignment="1">
      <alignment horizontal="center"/>
    </xf>
    <xf numFmtId="43" fontId="4" fillId="12" borderId="9" xfId="1" applyFont="1" applyFill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3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29" xfId="1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8223-FE4B-4E1C-A432-35740E0D88C5}">
  <sheetPr>
    <tabColor rgb="FFFFFF99"/>
  </sheetPr>
  <dimension ref="A1:AJ45"/>
  <sheetViews>
    <sheetView tabSelected="1" topLeftCell="P1" zoomScale="90" zoomScaleNormal="90" workbookViewId="0">
      <selection activeCell="T3" sqref="T3"/>
    </sheetView>
  </sheetViews>
  <sheetFormatPr defaultColWidth="28.59765625" defaultRowHeight="13.8" x14ac:dyDescent="0.3"/>
  <cols>
    <col min="1" max="1" width="16.59765625" bestFit="1" customWidth="1"/>
    <col min="2" max="2" width="12.19921875" bestFit="1" customWidth="1"/>
    <col min="3" max="3" width="34.5" bestFit="1" customWidth="1"/>
    <col min="4" max="4" width="3.69921875" bestFit="1" customWidth="1"/>
    <col min="5" max="5" width="81.296875" customWidth="1"/>
    <col min="6" max="6" width="7.3984375" bestFit="1" customWidth="1"/>
    <col min="7" max="7" width="4.59765625" bestFit="1" customWidth="1"/>
    <col min="8" max="8" width="13" bestFit="1" customWidth="1"/>
    <col min="9" max="9" width="17.19921875" bestFit="1" customWidth="1"/>
    <col min="10" max="10" width="9.59765625" bestFit="1" customWidth="1"/>
    <col min="11" max="11" width="26.296875" bestFit="1" customWidth="1"/>
    <col min="12" max="12" width="7" bestFit="1" customWidth="1"/>
    <col min="13" max="13" width="5.69921875" bestFit="1" customWidth="1"/>
    <col min="14" max="14" width="11.19921875" customWidth="1"/>
    <col min="15" max="15" width="11.796875" customWidth="1"/>
    <col min="16" max="16" width="11.69921875" customWidth="1"/>
    <col min="17" max="17" width="11.5" customWidth="1"/>
    <col min="18" max="18" width="9.8984375" customWidth="1"/>
    <col min="19" max="19" width="5.8984375" bestFit="1" customWidth="1"/>
    <col min="20" max="22" width="10.09765625" style="1" customWidth="1"/>
  </cols>
  <sheetData>
    <row r="1" spans="1:36" ht="14.4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4"/>
      <c r="T1" s="70" t="s">
        <v>101</v>
      </c>
      <c r="U1" s="35"/>
      <c r="V1" s="35"/>
      <c r="W1" s="76" t="s">
        <v>102</v>
      </c>
      <c r="X1" s="36"/>
      <c r="Y1" s="37"/>
      <c r="Z1" s="38" t="s">
        <v>103</v>
      </c>
      <c r="AA1" s="38"/>
      <c r="AB1" s="39"/>
      <c r="AC1" s="40" t="s">
        <v>104</v>
      </c>
      <c r="AD1" s="40"/>
      <c r="AE1" s="41"/>
      <c r="AF1" s="42" t="s">
        <v>105</v>
      </c>
      <c r="AG1" s="42"/>
      <c r="AH1" s="43"/>
      <c r="AI1" s="44" t="s">
        <v>106</v>
      </c>
      <c r="AJ1" s="45"/>
    </row>
    <row r="2" spans="1:36" ht="42" thickBot="1" x14ac:dyDescent="0.35">
      <c r="A2" s="8" t="s">
        <v>92</v>
      </c>
      <c r="B2" s="8" t="s">
        <v>91</v>
      </c>
      <c r="C2" s="9" t="s">
        <v>90</v>
      </c>
      <c r="D2" s="8" t="s">
        <v>89</v>
      </c>
      <c r="E2" s="9" t="s">
        <v>88</v>
      </c>
      <c r="F2" s="8" t="s">
        <v>87</v>
      </c>
      <c r="G2" s="9" t="s">
        <v>86</v>
      </c>
      <c r="H2" s="8" t="s">
        <v>85</v>
      </c>
      <c r="I2" s="9" t="s">
        <v>84</v>
      </c>
      <c r="J2" s="8" t="s">
        <v>95</v>
      </c>
      <c r="K2" s="9" t="s">
        <v>93</v>
      </c>
      <c r="L2" s="8" t="s">
        <v>83</v>
      </c>
      <c r="M2" s="10" t="s">
        <v>82</v>
      </c>
      <c r="N2" s="3" t="s">
        <v>81</v>
      </c>
      <c r="O2" s="4" t="s">
        <v>80</v>
      </c>
      <c r="P2" s="5" t="s">
        <v>79</v>
      </c>
      <c r="Q2" s="6" t="s">
        <v>78</v>
      </c>
      <c r="R2" s="7" t="s">
        <v>77</v>
      </c>
      <c r="S2" s="65" t="s">
        <v>76</v>
      </c>
      <c r="T2" s="46" t="s">
        <v>98</v>
      </c>
      <c r="U2" s="46" t="s">
        <v>107</v>
      </c>
      <c r="V2" s="46" t="s">
        <v>99</v>
      </c>
      <c r="W2" s="77" t="s">
        <v>98</v>
      </c>
      <c r="X2" s="47" t="s">
        <v>107</v>
      </c>
      <c r="Y2" s="48" t="s">
        <v>99</v>
      </c>
      <c r="Z2" s="49" t="s">
        <v>98</v>
      </c>
      <c r="AA2" s="50" t="s">
        <v>107</v>
      </c>
      <c r="AB2" s="51" t="s">
        <v>99</v>
      </c>
      <c r="AC2" s="52" t="s">
        <v>98</v>
      </c>
      <c r="AD2" s="53" t="s">
        <v>107</v>
      </c>
      <c r="AE2" s="54" t="s">
        <v>99</v>
      </c>
      <c r="AF2" s="55" t="s">
        <v>98</v>
      </c>
      <c r="AG2" s="56" t="s">
        <v>107</v>
      </c>
      <c r="AH2" s="55" t="s">
        <v>99</v>
      </c>
      <c r="AI2" s="57" t="s">
        <v>107</v>
      </c>
      <c r="AJ2" s="58" t="s">
        <v>99</v>
      </c>
    </row>
    <row r="3" spans="1:36" ht="14.4" thickBot="1" x14ac:dyDescent="0.35">
      <c r="A3" s="22" t="s">
        <v>8</v>
      </c>
      <c r="B3" s="18" t="s">
        <v>75</v>
      </c>
      <c r="C3" s="28" t="s">
        <v>6</v>
      </c>
      <c r="D3" s="18"/>
      <c r="E3" s="28" t="s">
        <v>74</v>
      </c>
      <c r="F3" s="18" t="s">
        <v>97</v>
      </c>
      <c r="G3" s="28" t="s">
        <v>56</v>
      </c>
      <c r="H3" s="18"/>
      <c r="I3" s="28" t="s">
        <v>44</v>
      </c>
      <c r="J3" s="18" t="s">
        <v>96</v>
      </c>
      <c r="K3" s="28" t="s">
        <v>14</v>
      </c>
      <c r="L3" s="18" t="s">
        <v>94</v>
      </c>
      <c r="M3" s="18"/>
      <c r="N3" s="22">
        <v>5348</v>
      </c>
      <c r="O3" s="18">
        <v>4081</v>
      </c>
      <c r="P3" s="28">
        <v>7553</v>
      </c>
      <c r="Q3" s="18">
        <v>2931</v>
      </c>
      <c r="R3" s="28">
        <v>4330</v>
      </c>
      <c r="S3" s="22">
        <f>N3+O3+P3+Q3+R3</f>
        <v>24243</v>
      </c>
      <c r="T3" s="59"/>
      <c r="U3" s="60">
        <f>+T3*N3</f>
        <v>0</v>
      </c>
      <c r="V3" s="60">
        <f>U3*1.15</f>
        <v>0</v>
      </c>
      <c r="W3" s="60">
        <f>T3*1.06</f>
        <v>0</v>
      </c>
      <c r="X3" s="62">
        <f>(W3*O3)</f>
        <v>0</v>
      </c>
      <c r="Y3" s="63">
        <f>X3*1.15</f>
        <v>0</v>
      </c>
      <c r="Z3" s="62">
        <f>W3*1.06</f>
        <v>0</v>
      </c>
      <c r="AA3" s="61">
        <f>(+Z3)*P3</f>
        <v>0</v>
      </c>
      <c r="AB3" s="60">
        <f>AA3*1.15</f>
        <v>0</v>
      </c>
      <c r="AC3" s="62">
        <f>Z3*1.06</f>
        <v>0</v>
      </c>
      <c r="AD3" s="63">
        <f>(AC3)*Q3</f>
        <v>0</v>
      </c>
      <c r="AE3" s="61">
        <f>AD3*1.15</f>
        <v>0</v>
      </c>
      <c r="AF3" s="62">
        <f>AC3*1.06</f>
        <v>0</v>
      </c>
      <c r="AG3" s="61">
        <f>(+AF3)*R3</f>
        <v>0</v>
      </c>
      <c r="AH3" s="62">
        <f>AG3*1.15</f>
        <v>0</v>
      </c>
      <c r="AI3" s="61">
        <f>AG3+AD3+AA3+X3+U3</f>
        <v>0</v>
      </c>
      <c r="AJ3" s="62">
        <f>AI3*1.15</f>
        <v>0</v>
      </c>
    </row>
    <row r="4" spans="1:36" ht="14.4" thickBot="1" x14ac:dyDescent="0.35">
      <c r="A4" s="23" t="s">
        <v>8</v>
      </c>
      <c r="B4" s="19" t="s">
        <v>73</v>
      </c>
      <c r="C4" s="16" t="s">
        <v>72</v>
      </c>
      <c r="D4" s="19"/>
      <c r="E4" s="16" t="s">
        <v>71</v>
      </c>
      <c r="F4" s="19" t="s">
        <v>97</v>
      </c>
      <c r="G4" s="16" t="s">
        <v>4</v>
      </c>
      <c r="H4" s="19"/>
      <c r="I4" s="16" t="s">
        <v>10</v>
      </c>
      <c r="J4" s="19" t="s">
        <v>96</v>
      </c>
      <c r="K4" s="16" t="s">
        <v>14</v>
      </c>
      <c r="L4" s="19" t="s">
        <v>94</v>
      </c>
      <c r="M4" s="19"/>
      <c r="N4" s="23">
        <v>590</v>
      </c>
      <c r="O4" s="19">
        <v>590</v>
      </c>
      <c r="P4" s="16">
        <v>590</v>
      </c>
      <c r="Q4" s="19">
        <v>590</v>
      </c>
      <c r="R4" s="16">
        <v>590</v>
      </c>
      <c r="S4" s="23">
        <f t="shared" ref="S4:S31" si="0">N4+O4+P4+Q4+R4</f>
        <v>2950</v>
      </c>
      <c r="T4" s="59"/>
      <c r="U4" s="60">
        <f>+T4*N4</f>
        <v>0</v>
      </c>
      <c r="V4" s="60">
        <f t="shared" ref="V4:V13" si="1">U4*1.15</f>
        <v>0</v>
      </c>
      <c r="W4" s="60">
        <f>T4*1.06</f>
        <v>0</v>
      </c>
      <c r="X4" s="62">
        <f>(W4*O4)</f>
        <v>0</v>
      </c>
      <c r="Y4" s="63">
        <f t="shared" ref="Y4:Y13" si="2">X4*1.15</f>
        <v>0</v>
      </c>
      <c r="Z4" s="62">
        <f>W4*1.06</f>
        <v>0</v>
      </c>
      <c r="AA4" s="61">
        <f>(+Z4)*P4</f>
        <v>0</v>
      </c>
      <c r="AB4" s="60">
        <f t="shared" ref="AB4:AB13" si="3">AA4*1.15</f>
        <v>0</v>
      </c>
      <c r="AC4" s="62">
        <f t="shared" ref="AC4:AC13" si="4">Z4*1.06</f>
        <v>0</v>
      </c>
      <c r="AD4" s="63">
        <f>(AC4)*Q4</f>
        <v>0</v>
      </c>
      <c r="AE4" s="61">
        <f t="shared" ref="AE4:AE13" si="5">AD4*1.15</f>
        <v>0</v>
      </c>
      <c r="AF4" s="62">
        <f>AC4*1.06</f>
        <v>0</v>
      </c>
      <c r="AG4" s="61">
        <f>(+AF4)*R4</f>
        <v>0</v>
      </c>
      <c r="AH4" s="62">
        <f t="shared" ref="AH4:AH13" si="6">AG4*1.15</f>
        <v>0</v>
      </c>
      <c r="AI4" s="61">
        <f>AG4+AD4+AA4+X4+U4</f>
        <v>0</v>
      </c>
      <c r="AJ4" s="62">
        <f t="shared" ref="AJ4:AJ13" si="7">AI4*1.15</f>
        <v>0</v>
      </c>
    </row>
    <row r="5" spans="1:36" ht="14.4" thickBot="1" x14ac:dyDescent="0.35">
      <c r="A5" s="24" t="s">
        <v>8</v>
      </c>
      <c r="B5" s="20" t="s">
        <v>70</v>
      </c>
      <c r="C5" t="s">
        <v>69</v>
      </c>
      <c r="D5" s="20"/>
      <c r="E5" t="s">
        <v>68</v>
      </c>
      <c r="F5" s="20" t="s">
        <v>97</v>
      </c>
      <c r="G5" t="s">
        <v>4</v>
      </c>
      <c r="H5" s="20"/>
      <c r="I5" t="s">
        <v>10</v>
      </c>
      <c r="J5" s="20" t="s">
        <v>96</v>
      </c>
      <c r="K5" t="s">
        <v>14</v>
      </c>
      <c r="L5" s="20" t="s">
        <v>94</v>
      </c>
      <c r="M5" s="20"/>
      <c r="N5" s="24">
        <v>1123</v>
      </c>
      <c r="O5" s="20">
        <v>1123</v>
      </c>
      <c r="P5">
        <v>1123</v>
      </c>
      <c r="Q5" s="20">
        <v>1123</v>
      </c>
      <c r="R5">
        <v>1123</v>
      </c>
      <c r="S5" s="24">
        <f t="shared" si="0"/>
        <v>5615</v>
      </c>
      <c r="T5" s="59"/>
      <c r="U5" s="60">
        <f>+T5*N5</f>
        <v>0</v>
      </c>
      <c r="V5" s="60">
        <f t="shared" si="1"/>
        <v>0</v>
      </c>
      <c r="W5" s="60">
        <f>T5*1.06</f>
        <v>0</v>
      </c>
      <c r="X5" s="62">
        <f>(W5*O5)</f>
        <v>0</v>
      </c>
      <c r="Y5" s="63">
        <f t="shared" si="2"/>
        <v>0</v>
      </c>
      <c r="Z5" s="62">
        <f>W5*1.06</f>
        <v>0</v>
      </c>
      <c r="AA5" s="61">
        <f>(+Z5)*P5</f>
        <v>0</v>
      </c>
      <c r="AB5" s="60">
        <f t="shared" si="3"/>
        <v>0</v>
      </c>
      <c r="AC5" s="62">
        <f t="shared" si="4"/>
        <v>0</v>
      </c>
      <c r="AD5" s="63">
        <f>(AC5)*Q5</f>
        <v>0</v>
      </c>
      <c r="AE5" s="61">
        <f t="shared" si="5"/>
        <v>0</v>
      </c>
      <c r="AF5" s="62">
        <f>AC5*1.06</f>
        <v>0</v>
      </c>
      <c r="AG5" s="61">
        <f>(+AF5)*R5</f>
        <v>0</v>
      </c>
      <c r="AH5" s="62">
        <f t="shared" si="6"/>
        <v>0</v>
      </c>
      <c r="AI5" s="61">
        <f>AG5+AD5+AA5+X5+U5</f>
        <v>0</v>
      </c>
      <c r="AJ5" s="62">
        <f t="shared" si="7"/>
        <v>0</v>
      </c>
    </row>
    <row r="6" spans="1:36" ht="14.4" thickBot="1" x14ac:dyDescent="0.35">
      <c r="A6" s="23" t="s">
        <v>8</v>
      </c>
      <c r="B6" s="19" t="s">
        <v>67</v>
      </c>
      <c r="C6" s="16" t="s">
        <v>66</v>
      </c>
      <c r="D6" s="19"/>
      <c r="E6" s="16" t="s">
        <v>65</v>
      </c>
      <c r="F6" s="19" t="s">
        <v>97</v>
      </c>
      <c r="G6" s="16" t="s">
        <v>4</v>
      </c>
      <c r="H6" s="19"/>
      <c r="I6" s="16" t="s">
        <v>10</v>
      </c>
      <c r="J6" s="19" t="s">
        <v>96</v>
      </c>
      <c r="K6" s="16" t="s">
        <v>9</v>
      </c>
      <c r="L6" s="19" t="s">
        <v>94</v>
      </c>
      <c r="M6" s="19"/>
      <c r="N6" s="23">
        <v>372</v>
      </c>
      <c r="O6" s="19">
        <v>372</v>
      </c>
      <c r="P6" s="16">
        <v>372</v>
      </c>
      <c r="Q6" s="19">
        <v>372</v>
      </c>
      <c r="R6" s="16">
        <v>372</v>
      </c>
      <c r="S6" s="23">
        <f t="shared" si="0"/>
        <v>1860</v>
      </c>
      <c r="T6" s="59"/>
      <c r="U6" s="60">
        <f>+T6*N6</f>
        <v>0</v>
      </c>
      <c r="V6" s="60">
        <f t="shared" si="1"/>
        <v>0</v>
      </c>
      <c r="W6" s="60">
        <f>T6*1.06</f>
        <v>0</v>
      </c>
      <c r="X6" s="62">
        <f>(W6*O6)</f>
        <v>0</v>
      </c>
      <c r="Y6" s="63">
        <f t="shared" si="2"/>
        <v>0</v>
      </c>
      <c r="Z6" s="62">
        <f>W6*1.06</f>
        <v>0</v>
      </c>
      <c r="AA6" s="61">
        <f>(+Z6)*P6</f>
        <v>0</v>
      </c>
      <c r="AB6" s="60">
        <f t="shared" si="3"/>
        <v>0</v>
      </c>
      <c r="AC6" s="62">
        <f t="shared" si="4"/>
        <v>0</v>
      </c>
      <c r="AD6" s="63">
        <f>(AC6)*Q6</f>
        <v>0</v>
      </c>
      <c r="AE6" s="61">
        <f t="shared" si="5"/>
        <v>0</v>
      </c>
      <c r="AF6" s="62">
        <f>AC6*1.06</f>
        <v>0</v>
      </c>
      <c r="AG6" s="61">
        <f>(+AF6)*R6</f>
        <v>0</v>
      </c>
      <c r="AH6" s="62">
        <f t="shared" si="6"/>
        <v>0</v>
      </c>
      <c r="AI6" s="61">
        <f>AG6+AD6+AA6+X6+U6</f>
        <v>0</v>
      </c>
      <c r="AJ6" s="62">
        <f t="shared" si="7"/>
        <v>0</v>
      </c>
    </row>
    <row r="7" spans="1:36" ht="14.4" thickBot="1" x14ac:dyDescent="0.35">
      <c r="A7" s="24" t="s">
        <v>8</v>
      </c>
      <c r="B7" s="20" t="s">
        <v>64</v>
      </c>
      <c r="C7" t="s">
        <v>18</v>
      </c>
      <c r="D7" s="20"/>
      <c r="E7" t="s">
        <v>63</v>
      </c>
      <c r="F7" s="20" t="s">
        <v>97</v>
      </c>
      <c r="G7" t="s">
        <v>4</v>
      </c>
      <c r="H7" s="20"/>
      <c r="I7" t="s">
        <v>10</v>
      </c>
      <c r="J7" s="20" t="s">
        <v>96</v>
      </c>
      <c r="K7" t="s">
        <v>14</v>
      </c>
      <c r="L7" s="20" t="s">
        <v>94</v>
      </c>
      <c r="M7" s="20"/>
      <c r="N7" s="24">
        <v>19</v>
      </c>
      <c r="O7" s="20">
        <v>19</v>
      </c>
      <c r="P7">
        <v>19</v>
      </c>
      <c r="Q7" s="20">
        <v>19</v>
      </c>
      <c r="R7">
        <v>19</v>
      </c>
      <c r="S7" s="24">
        <f t="shared" si="0"/>
        <v>95</v>
      </c>
      <c r="T7" s="59"/>
      <c r="U7" s="60">
        <f>+T7*N7</f>
        <v>0</v>
      </c>
      <c r="V7" s="60">
        <f t="shared" si="1"/>
        <v>0</v>
      </c>
      <c r="W7" s="60">
        <f>T7*1.06</f>
        <v>0</v>
      </c>
      <c r="X7" s="62">
        <f>(W7*O7)</f>
        <v>0</v>
      </c>
      <c r="Y7" s="63">
        <f t="shared" si="2"/>
        <v>0</v>
      </c>
      <c r="Z7" s="62">
        <f>W7*1.06</f>
        <v>0</v>
      </c>
      <c r="AA7" s="61">
        <f>(+Z7)*P7</f>
        <v>0</v>
      </c>
      <c r="AB7" s="60">
        <f t="shared" si="3"/>
        <v>0</v>
      </c>
      <c r="AC7" s="62">
        <f t="shared" si="4"/>
        <v>0</v>
      </c>
      <c r="AD7" s="63">
        <f>(AC7)*Q7</f>
        <v>0</v>
      </c>
      <c r="AE7" s="61">
        <f t="shared" si="5"/>
        <v>0</v>
      </c>
      <c r="AF7" s="62">
        <f>AC7*1.06</f>
        <v>0</v>
      </c>
      <c r="AG7" s="61">
        <f>(+AF7)*R7</f>
        <v>0</v>
      </c>
      <c r="AH7" s="62">
        <f t="shared" si="6"/>
        <v>0</v>
      </c>
      <c r="AI7" s="61">
        <f>AG7+AD7+AA7+X7+U7</f>
        <v>0</v>
      </c>
      <c r="AJ7" s="62">
        <f t="shared" si="7"/>
        <v>0</v>
      </c>
    </row>
    <row r="8" spans="1:36" ht="14.4" thickBot="1" x14ac:dyDescent="0.35">
      <c r="A8" s="23" t="s">
        <v>1</v>
      </c>
      <c r="B8" s="19" t="s">
        <v>62</v>
      </c>
      <c r="C8" s="16" t="s">
        <v>61</v>
      </c>
      <c r="D8" s="19"/>
      <c r="E8" s="16" t="s">
        <v>60</v>
      </c>
      <c r="F8" s="19" t="s">
        <v>97</v>
      </c>
      <c r="G8" s="16" t="s">
        <v>0</v>
      </c>
      <c r="H8" s="19"/>
      <c r="I8" s="16" t="s">
        <v>10</v>
      </c>
      <c r="J8" s="19" t="s">
        <v>96</v>
      </c>
      <c r="K8" s="16" t="s">
        <v>14</v>
      </c>
      <c r="L8" s="19" t="s">
        <v>94</v>
      </c>
      <c r="M8" s="19"/>
      <c r="N8" s="23">
        <v>15</v>
      </c>
      <c r="O8" s="19">
        <v>15</v>
      </c>
      <c r="P8" s="16"/>
      <c r="Q8" s="19"/>
      <c r="R8" s="16"/>
      <c r="S8" s="23">
        <f t="shared" si="0"/>
        <v>30</v>
      </c>
      <c r="T8" s="59"/>
      <c r="U8" s="60">
        <f>+T8*N8</f>
        <v>0</v>
      </c>
      <c r="V8" s="60">
        <f t="shared" si="1"/>
        <v>0</v>
      </c>
      <c r="W8" s="60">
        <f>T8*1.06</f>
        <v>0</v>
      </c>
      <c r="X8" s="62">
        <f>(W8*O8)</f>
        <v>0</v>
      </c>
      <c r="Y8" s="63">
        <f t="shared" si="2"/>
        <v>0</v>
      </c>
      <c r="Z8" s="62">
        <f>W8*1.06</f>
        <v>0</v>
      </c>
      <c r="AA8" s="61">
        <f>(+Z8)*P8</f>
        <v>0</v>
      </c>
      <c r="AB8" s="60">
        <f t="shared" si="3"/>
        <v>0</v>
      </c>
      <c r="AC8" s="62">
        <f t="shared" si="4"/>
        <v>0</v>
      </c>
      <c r="AD8" s="63">
        <f>(AC8)*Q8</f>
        <v>0</v>
      </c>
      <c r="AE8" s="61">
        <f t="shared" si="5"/>
        <v>0</v>
      </c>
      <c r="AF8" s="62">
        <f>AC8*1.06</f>
        <v>0</v>
      </c>
      <c r="AG8" s="61">
        <f>(+AF8)*R8</f>
        <v>0</v>
      </c>
      <c r="AH8" s="62">
        <f t="shared" si="6"/>
        <v>0</v>
      </c>
      <c r="AI8" s="61">
        <f>AG8+AD8+AA8+X8+U8</f>
        <v>0</v>
      </c>
      <c r="AJ8" s="62">
        <f t="shared" si="7"/>
        <v>0</v>
      </c>
    </row>
    <row r="9" spans="1:36" ht="14.4" thickBot="1" x14ac:dyDescent="0.35">
      <c r="A9" s="24" t="s">
        <v>8</v>
      </c>
      <c r="B9" s="20" t="s">
        <v>59</v>
      </c>
      <c r="C9" t="s">
        <v>58</v>
      </c>
      <c r="D9" s="20"/>
      <c r="E9" t="s">
        <v>57</v>
      </c>
      <c r="F9" s="20" t="s">
        <v>97</v>
      </c>
      <c r="G9" t="s">
        <v>56</v>
      </c>
      <c r="H9" s="20"/>
      <c r="I9" t="s">
        <v>44</v>
      </c>
      <c r="J9" s="20" t="s">
        <v>96</v>
      </c>
      <c r="K9" t="s">
        <v>14</v>
      </c>
      <c r="L9" s="20" t="s">
        <v>94</v>
      </c>
      <c r="M9" s="20"/>
      <c r="N9" s="24">
        <v>16950</v>
      </c>
      <c r="O9" s="20">
        <v>15352</v>
      </c>
      <c r="P9">
        <v>19657</v>
      </c>
      <c r="Q9" s="20">
        <v>13868</v>
      </c>
      <c r="R9">
        <v>15636</v>
      </c>
      <c r="S9" s="24">
        <f t="shared" si="0"/>
        <v>81463</v>
      </c>
      <c r="T9" s="59"/>
      <c r="U9" s="60">
        <f>+T9*N9</f>
        <v>0</v>
      </c>
      <c r="V9" s="60">
        <f t="shared" si="1"/>
        <v>0</v>
      </c>
      <c r="W9" s="60">
        <f>T9*1.06</f>
        <v>0</v>
      </c>
      <c r="X9" s="62">
        <f>(W9*O9)</f>
        <v>0</v>
      </c>
      <c r="Y9" s="63">
        <f t="shared" si="2"/>
        <v>0</v>
      </c>
      <c r="Z9" s="62">
        <f>W9*1.06</f>
        <v>0</v>
      </c>
      <c r="AA9" s="61">
        <f>(+Z9)*P9</f>
        <v>0</v>
      </c>
      <c r="AB9" s="60">
        <f t="shared" si="3"/>
        <v>0</v>
      </c>
      <c r="AC9" s="62">
        <f t="shared" si="4"/>
        <v>0</v>
      </c>
      <c r="AD9" s="63">
        <f>(AC9)*Q9</f>
        <v>0</v>
      </c>
      <c r="AE9" s="61">
        <f t="shared" si="5"/>
        <v>0</v>
      </c>
      <c r="AF9" s="62">
        <f>AC9*1.06</f>
        <v>0</v>
      </c>
      <c r="AG9" s="61">
        <f>(+AF9)*R9</f>
        <v>0</v>
      </c>
      <c r="AH9" s="62">
        <f t="shared" si="6"/>
        <v>0</v>
      </c>
      <c r="AI9" s="61">
        <f>AG9+AD9+AA9+X9+U9</f>
        <v>0</v>
      </c>
      <c r="AJ9" s="62">
        <f t="shared" si="7"/>
        <v>0</v>
      </c>
    </row>
    <row r="10" spans="1:36" ht="14.4" thickBot="1" x14ac:dyDescent="0.35">
      <c r="A10" s="23" t="s">
        <v>8</v>
      </c>
      <c r="B10" s="19" t="s">
        <v>55</v>
      </c>
      <c r="C10" s="16" t="s">
        <v>54</v>
      </c>
      <c r="D10" s="19"/>
      <c r="E10" s="16" t="s">
        <v>53</v>
      </c>
      <c r="F10" s="19" t="s">
        <v>97</v>
      </c>
      <c r="G10" s="16" t="s">
        <v>0</v>
      </c>
      <c r="H10" s="19"/>
      <c r="I10" s="16" t="s">
        <v>10</v>
      </c>
      <c r="J10" s="19" t="s">
        <v>96</v>
      </c>
      <c r="K10" s="16" t="s">
        <v>9</v>
      </c>
      <c r="L10" s="19" t="s">
        <v>94</v>
      </c>
      <c r="M10" s="19"/>
      <c r="N10" s="23">
        <v>6839</v>
      </c>
      <c r="O10" s="19">
        <v>5230</v>
      </c>
      <c r="P10" s="16">
        <v>9660</v>
      </c>
      <c r="Q10" s="19">
        <v>3731</v>
      </c>
      <c r="R10" s="16">
        <v>5517</v>
      </c>
      <c r="S10" s="23">
        <f t="shared" si="0"/>
        <v>30977</v>
      </c>
      <c r="T10" s="59"/>
      <c r="U10" s="60">
        <f>+T10*N10</f>
        <v>0</v>
      </c>
      <c r="V10" s="60">
        <f t="shared" si="1"/>
        <v>0</v>
      </c>
      <c r="W10" s="60">
        <f>T10*1.06</f>
        <v>0</v>
      </c>
      <c r="X10" s="62">
        <f>(W10*O10)</f>
        <v>0</v>
      </c>
      <c r="Y10" s="63">
        <f t="shared" si="2"/>
        <v>0</v>
      </c>
      <c r="Z10" s="62">
        <f>W10*1.06</f>
        <v>0</v>
      </c>
      <c r="AA10" s="61">
        <f>(+Z10)*P10</f>
        <v>0</v>
      </c>
      <c r="AB10" s="60">
        <f t="shared" si="3"/>
        <v>0</v>
      </c>
      <c r="AC10" s="62">
        <f t="shared" si="4"/>
        <v>0</v>
      </c>
      <c r="AD10" s="63">
        <f>(AC10)*Q10</f>
        <v>0</v>
      </c>
      <c r="AE10" s="61">
        <f t="shared" si="5"/>
        <v>0</v>
      </c>
      <c r="AF10" s="62">
        <f>AC10*1.06</f>
        <v>0</v>
      </c>
      <c r="AG10" s="61">
        <f>(+AF10)*R10</f>
        <v>0</v>
      </c>
      <c r="AH10" s="62">
        <f t="shared" si="6"/>
        <v>0</v>
      </c>
      <c r="AI10" s="61">
        <f>AG10+AD10+AA10+X10+U10</f>
        <v>0</v>
      </c>
      <c r="AJ10" s="62">
        <f t="shared" si="7"/>
        <v>0</v>
      </c>
    </row>
    <row r="11" spans="1:36" ht="14.4" thickBot="1" x14ac:dyDescent="0.35">
      <c r="A11" s="24" t="s">
        <v>8</v>
      </c>
      <c r="B11" s="20" t="s">
        <v>52</v>
      </c>
      <c r="C11" t="s">
        <v>51</v>
      </c>
      <c r="D11" s="20"/>
      <c r="E11" t="s">
        <v>50</v>
      </c>
      <c r="F11" s="20" t="s">
        <v>97</v>
      </c>
      <c r="G11" t="s">
        <v>0</v>
      </c>
      <c r="H11" s="20"/>
      <c r="I11" t="s">
        <v>10</v>
      </c>
      <c r="J11" s="20" t="s">
        <v>96</v>
      </c>
      <c r="K11" t="s">
        <v>9</v>
      </c>
      <c r="L11" s="20" t="s">
        <v>94</v>
      </c>
      <c r="M11" s="20"/>
      <c r="N11" s="24">
        <v>15811</v>
      </c>
      <c r="O11" s="20">
        <v>12066</v>
      </c>
      <c r="P11" s="30">
        <v>22330</v>
      </c>
      <c r="Q11" s="29">
        <v>8667</v>
      </c>
      <c r="R11" s="30">
        <v>12802</v>
      </c>
      <c r="S11" s="66">
        <f t="shared" si="0"/>
        <v>71676</v>
      </c>
      <c r="T11" s="59"/>
      <c r="U11" s="60">
        <f>+T11*N11</f>
        <v>0</v>
      </c>
      <c r="V11" s="60">
        <f t="shared" si="1"/>
        <v>0</v>
      </c>
      <c r="W11" s="60">
        <f>T11*1.06</f>
        <v>0</v>
      </c>
      <c r="X11" s="62">
        <f>(W11*O11)</f>
        <v>0</v>
      </c>
      <c r="Y11" s="63">
        <f t="shared" si="2"/>
        <v>0</v>
      </c>
      <c r="Z11" s="62">
        <f>W11*1.06</f>
        <v>0</v>
      </c>
      <c r="AA11" s="61">
        <f>(+Z11)*P11</f>
        <v>0</v>
      </c>
      <c r="AB11" s="60">
        <f t="shared" si="3"/>
        <v>0</v>
      </c>
      <c r="AC11" s="62">
        <f t="shared" si="4"/>
        <v>0</v>
      </c>
      <c r="AD11" s="63">
        <f>(AC11)*Q11</f>
        <v>0</v>
      </c>
      <c r="AE11" s="61">
        <f t="shared" si="5"/>
        <v>0</v>
      </c>
      <c r="AF11" s="62">
        <f>AC11*1.06</f>
        <v>0</v>
      </c>
      <c r="AG11" s="61">
        <f>(+AF11)*R11</f>
        <v>0</v>
      </c>
      <c r="AH11" s="62">
        <f t="shared" si="6"/>
        <v>0</v>
      </c>
      <c r="AI11" s="61">
        <f>AG11+AD11+AA11+X11+U11</f>
        <v>0</v>
      </c>
      <c r="AJ11" s="62">
        <f t="shared" si="7"/>
        <v>0</v>
      </c>
    </row>
    <row r="12" spans="1:36" ht="14.4" thickBot="1" x14ac:dyDescent="0.35">
      <c r="A12" s="23" t="s">
        <v>8</v>
      </c>
      <c r="B12" s="19" t="s">
        <v>49</v>
      </c>
      <c r="C12" s="16" t="s">
        <v>48</v>
      </c>
      <c r="D12" s="19"/>
      <c r="E12" s="16" t="s">
        <v>47</v>
      </c>
      <c r="F12" s="19" t="s">
        <v>97</v>
      </c>
      <c r="G12" s="16" t="s">
        <v>0</v>
      </c>
      <c r="H12" s="19"/>
      <c r="I12" s="16" t="s">
        <v>10</v>
      </c>
      <c r="J12" s="19" t="s">
        <v>96</v>
      </c>
      <c r="K12" s="16" t="s">
        <v>9</v>
      </c>
      <c r="L12" s="19" t="s">
        <v>94</v>
      </c>
      <c r="M12" s="19"/>
      <c r="N12" s="23">
        <v>16976</v>
      </c>
      <c r="O12" s="18">
        <v>12920</v>
      </c>
      <c r="P12" s="15">
        <v>23975</v>
      </c>
      <c r="Q12" s="27">
        <v>9402</v>
      </c>
      <c r="R12" s="15">
        <v>13794</v>
      </c>
      <c r="S12" s="67">
        <f t="shared" si="0"/>
        <v>77067</v>
      </c>
      <c r="T12" s="59"/>
      <c r="U12" s="60">
        <f>+T12*N12</f>
        <v>0</v>
      </c>
      <c r="V12" s="60">
        <f t="shared" si="1"/>
        <v>0</v>
      </c>
      <c r="W12" s="60">
        <f>T12*1.06</f>
        <v>0</v>
      </c>
      <c r="X12" s="62">
        <f>(W12*O12)</f>
        <v>0</v>
      </c>
      <c r="Y12" s="63">
        <f t="shared" si="2"/>
        <v>0</v>
      </c>
      <c r="Z12" s="62">
        <f>W12*1.06</f>
        <v>0</v>
      </c>
      <c r="AA12" s="61">
        <f>(+Z12)*P12</f>
        <v>0</v>
      </c>
      <c r="AB12" s="60">
        <f t="shared" si="3"/>
        <v>0</v>
      </c>
      <c r="AC12" s="62">
        <f t="shared" si="4"/>
        <v>0</v>
      </c>
      <c r="AD12" s="63">
        <f>(AC12)*Q12</f>
        <v>0</v>
      </c>
      <c r="AE12" s="61">
        <f t="shared" si="5"/>
        <v>0</v>
      </c>
      <c r="AF12" s="62">
        <f>AC12*1.06</f>
        <v>0</v>
      </c>
      <c r="AG12" s="61">
        <f>(+AF12)*R12</f>
        <v>0</v>
      </c>
      <c r="AH12" s="62">
        <f t="shared" si="6"/>
        <v>0</v>
      </c>
      <c r="AI12" s="61">
        <f>AG12+AD12+AA12+X12+U12</f>
        <v>0</v>
      </c>
      <c r="AJ12" s="62">
        <f t="shared" si="7"/>
        <v>0</v>
      </c>
    </row>
    <row r="13" spans="1:36" ht="14.4" thickBot="1" x14ac:dyDescent="0.35">
      <c r="A13" s="25" t="s">
        <v>1</v>
      </c>
      <c r="B13" s="21" t="s">
        <v>49</v>
      </c>
      <c r="C13" s="17" t="s">
        <v>48</v>
      </c>
      <c r="D13" s="21"/>
      <c r="E13" s="17" t="s">
        <v>47</v>
      </c>
      <c r="F13" s="21" t="s">
        <v>97</v>
      </c>
      <c r="G13" s="17" t="s">
        <v>0</v>
      </c>
      <c r="H13" s="21"/>
      <c r="I13" s="17" t="s">
        <v>10</v>
      </c>
      <c r="J13" s="21" t="s">
        <v>96</v>
      </c>
      <c r="K13" s="17" t="s">
        <v>9</v>
      </c>
      <c r="L13" s="21" t="s">
        <v>94</v>
      </c>
      <c r="M13" s="21"/>
      <c r="N13" s="21">
        <v>129</v>
      </c>
      <c r="O13" s="18">
        <v>129</v>
      </c>
      <c r="P13" s="28"/>
      <c r="Q13" s="18"/>
      <c r="R13" s="28"/>
      <c r="S13" s="22">
        <f t="shared" si="0"/>
        <v>258</v>
      </c>
      <c r="T13" s="59"/>
      <c r="U13" s="60">
        <f>+T13*N13</f>
        <v>0</v>
      </c>
      <c r="V13" s="60">
        <f t="shared" si="1"/>
        <v>0</v>
      </c>
      <c r="W13" s="60">
        <f>T13*1.06</f>
        <v>0</v>
      </c>
      <c r="X13" s="62">
        <f>(W13*O13)</f>
        <v>0</v>
      </c>
      <c r="Y13" s="63">
        <f t="shared" si="2"/>
        <v>0</v>
      </c>
      <c r="Z13" s="62">
        <f>W13*1.06</f>
        <v>0</v>
      </c>
      <c r="AA13" s="61">
        <f>(+Z13)*P13</f>
        <v>0</v>
      </c>
      <c r="AB13" s="60">
        <f t="shared" si="3"/>
        <v>0</v>
      </c>
      <c r="AC13" s="62">
        <f t="shared" si="4"/>
        <v>0</v>
      </c>
      <c r="AD13" s="63">
        <f>(AC13)*Q13</f>
        <v>0</v>
      </c>
      <c r="AE13" s="61">
        <f t="shared" si="5"/>
        <v>0</v>
      </c>
      <c r="AF13" s="62">
        <f>AC13*1.06</f>
        <v>0</v>
      </c>
      <c r="AG13" s="61">
        <f>(+AF13)*R13</f>
        <v>0</v>
      </c>
      <c r="AH13" s="62">
        <f t="shared" si="6"/>
        <v>0</v>
      </c>
      <c r="AI13" s="61">
        <f>AG13+AD13+AA13+X13+U13</f>
        <v>0</v>
      </c>
      <c r="AJ13" s="62">
        <f t="shared" si="7"/>
        <v>0</v>
      </c>
    </row>
    <row r="14" spans="1:36" ht="14.4" thickBot="1" x14ac:dyDescent="0.35">
      <c r="A14" s="24" t="s">
        <v>8</v>
      </c>
      <c r="B14" s="20" t="s">
        <v>46</v>
      </c>
      <c r="C14" t="s">
        <v>37</v>
      </c>
      <c r="D14" s="20"/>
      <c r="E14" t="s">
        <v>45</v>
      </c>
      <c r="F14" s="20" t="s">
        <v>97</v>
      </c>
      <c r="G14" t="s">
        <v>4</v>
      </c>
      <c r="H14" s="20"/>
      <c r="I14" t="s">
        <v>44</v>
      </c>
      <c r="J14" s="20" t="s">
        <v>96</v>
      </c>
      <c r="K14" t="s">
        <v>14</v>
      </c>
      <c r="L14" s="20" t="s">
        <v>94</v>
      </c>
      <c r="M14" s="20"/>
      <c r="N14" s="24">
        <v>1539</v>
      </c>
      <c r="O14" s="19">
        <v>651</v>
      </c>
      <c r="P14" s="16">
        <v>1612</v>
      </c>
      <c r="Q14" s="19">
        <v>1620</v>
      </c>
      <c r="R14" s="16">
        <v>1624</v>
      </c>
      <c r="S14" s="23">
        <f t="shared" si="0"/>
        <v>7046</v>
      </c>
      <c r="T14" s="59"/>
      <c r="U14" s="60">
        <f>+T14*N14</f>
        <v>0</v>
      </c>
      <c r="V14" s="60">
        <f t="shared" ref="V14:V31" si="8">U14*1.15</f>
        <v>0</v>
      </c>
      <c r="W14" s="60">
        <f>T14*1.06</f>
        <v>0</v>
      </c>
      <c r="X14" s="62">
        <f>(W14*O14)</f>
        <v>0</v>
      </c>
      <c r="Y14" s="63">
        <f t="shared" ref="Y14:Y31" si="9">X14*1.15</f>
        <v>0</v>
      </c>
      <c r="Z14" s="62">
        <f>W14*1.06</f>
        <v>0</v>
      </c>
      <c r="AA14" s="61">
        <f>(+Z14)*P14</f>
        <v>0</v>
      </c>
      <c r="AB14" s="60">
        <f t="shared" ref="AB14:AB31" si="10">AA14*1.15</f>
        <v>0</v>
      </c>
      <c r="AC14" s="62">
        <f t="shared" ref="AC14:AC31" si="11">Z14*1.06</f>
        <v>0</v>
      </c>
      <c r="AD14" s="63">
        <f>(AC14)*Q14</f>
        <v>0</v>
      </c>
      <c r="AE14" s="61">
        <f t="shared" ref="AE14:AE31" si="12">AD14*1.15</f>
        <v>0</v>
      </c>
      <c r="AF14" s="62">
        <f>AC14*1.06</f>
        <v>0</v>
      </c>
      <c r="AG14" s="61">
        <f>(+AF14)*R14</f>
        <v>0</v>
      </c>
      <c r="AH14" s="62">
        <f t="shared" ref="AH14:AH31" si="13">AG14*1.15</f>
        <v>0</v>
      </c>
      <c r="AI14" s="61">
        <f>AG14+AD14+AA14+X14+U14</f>
        <v>0</v>
      </c>
      <c r="AJ14" s="62">
        <f t="shared" ref="AJ14:AJ31" si="14">AI14*1.15</f>
        <v>0</v>
      </c>
    </row>
    <row r="15" spans="1:36" ht="14.4" thickBot="1" x14ac:dyDescent="0.35">
      <c r="A15" s="23" t="s">
        <v>1</v>
      </c>
      <c r="B15" s="19" t="s">
        <v>46</v>
      </c>
      <c r="C15" s="16" t="s">
        <v>37</v>
      </c>
      <c r="D15" s="19"/>
      <c r="E15" s="16" t="s">
        <v>45</v>
      </c>
      <c r="F15" s="19" t="s">
        <v>97</v>
      </c>
      <c r="G15" s="16" t="s">
        <v>4</v>
      </c>
      <c r="H15" s="19"/>
      <c r="I15" s="16" t="s">
        <v>44</v>
      </c>
      <c r="J15" s="19" t="s">
        <v>96</v>
      </c>
      <c r="K15" s="16" t="s">
        <v>14</v>
      </c>
      <c r="L15" s="19" t="s">
        <v>94</v>
      </c>
      <c r="M15" s="19"/>
      <c r="N15" s="23">
        <v>800</v>
      </c>
      <c r="O15" s="21">
        <v>800</v>
      </c>
      <c r="P15" s="26"/>
      <c r="Q15" s="19"/>
      <c r="R15" s="16"/>
      <c r="S15" s="23">
        <f t="shared" si="0"/>
        <v>1600</v>
      </c>
      <c r="T15" s="59"/>
      <c r="U15" s="60">
        <f>+T15*N15</f>
        <v>0</v>
      </c>
      <c r="V15" s="60">
        <f t="shared" si="8"/>
        <v>0</v>
      </c>
      <c r="W15" s="60">
        <f>T15*1.06</f>
        <v>0</v>
      </c>
      <c r="X15" s="62">
        <f>(W15*O15)</f>
        <v>0</v>
      </c>
      <c r="Y15" s="63">
        <f t="shared" si="9"/>
        <v>0</v>
      </c>
      <c r="Z15" s="62">
        <f>W15*1.06</f>
        <v>0</v>
      </c>
      <c r="AA15" s="61">
        <f>(+Z15)*P15</f>
        <v>0</v>
      </c>
      <c r="AB15" s="60">
        <f t="shared" si="10"/>
        <v>0</v>
      </c>
      <c r="AC15" s="62">
        <f t="shared" si="11"/>
        <v>0</v>
      </c>
      <c r="AD15" s="63">
        <f>(AC15)*Q15</f>
        <v>0</v>
      </c>
      <c r="AE15" s="61">
        <f t="shared" si="12"/>
        <v>0</v>
      </c>
      <c r="AF15" s="62">
        <f>AC15*1.06</f>
        <v>0</v>
      </c>
      <c r="AG15" s="61">
        <f>(+AF15)*R15</f>
        <v>0</v>
      </c>
      <c r="AH15" s="62">
        <f t="shared" si="13"/>
        <v>0</v>
      </c>
      <c r="AI15" s="61">
        <f>AG15+AD15+AA15+X15+U15</f>
        <v>0</v>
      </c>
      <c r="AJ15" s="62">
        <f t="shared" si="14"/>
        <v>0</v>
      </c>
    </row>
    <row r="16" spans="1:36" ht="14.4" thickBot="1" x14ac:dyDescent="0.35">
      <c r="A16" s="24" t="s">
        <v>8</v>
      </c>
      <c r="B16" s="20" t="s">
        <v>43</v>
      </c>
      <c r="C16" t="s">
        <v>42</v>
      </c>
      <c r="D16" s="20"/>
      <c r="E16" t="s">
        <v>41</v>
      </c>
      <c r="F16" s="20" t="s">
        <v>97</v>
      </c>
      <c r="G16" t="s">
        <v>4</v>
      </c>
      <c r="H16" s="20"/>
      <c r="I16" t="s">
        <v>10</v>
      </c>
      <c r="J16" s="20" t="s">
        <v>96</v>
      </c>
      <c r="K16" t="s">
        <v>14</v>
      </c>
      <c r="L16" s="20" t="s">
        <v>94</v>
      </c>
      <c r="M16" s="20"/>
      <c r="N16" s="24">
        <v>860</v>
      </c>
      <c r="O16" s="20">
        <v>860</v>
      </c>
      <c r="P16">
        <v>860</v>
      </c>
      <c r="Q16" s="20">
        <v>860</v>
      </c>
      <c r="R16">
        <v>860</v>
      </c>
      <c r="S16" s="24">
        <f t="shared" si="0"/>
        <v>4300</v>
      </c>
      <c r="T16" s="59"/>
      <c r="U16" s="60">
        <f t="shared" ref="U16:U31" si="15">+T16*N16</f>
        <v>0</v>
      </c>
      <c r="V16" s="60">
        <f t="shared" si="8"/>
        <v>0</v>
      </c>
      <c r="W16" s="60">
        <f t="shared" ref="W16:W31" si="16">T16*1.06</f>
        <v>0</v>
      </c>
      <c r="X16" s="62">
        <f t="shared" ref="X16:X31" si="17">(W16*O16)</f>
        <v>0</v>
      </c>
      <c r="Y16" s="63">
        <f t="shared" si="9"/>
        <v>0</v>
      </c>
      <c r="Z16" s="62">
        <f t="shared" ref="Z16:Z31" si="18">W16*1.06</f>
        <v>0</v>
      </c>
      <c r="AA16" s="61">
        <f t="shared" ref="AA16:AA31" si="19">(+Z16)*P16</f>
        <v>0</v>
      </c>
      <c r="AB16" s="60">
        <f t="shared" si="10"/>
        <v>0</v>
      </c>
      <c r="AC16" s="62">
        <f t="shared" si="11"/>
        <v>0</v>
      </c>
      <c r="AD16" s="63">
        <f t="shared" ref="AD16:AD31" si="20">(AC16)*Q16</f>
        <v>0</v>
      </c>
      <c r="AE16" s="61">
        <f t="shared" si="12"/>
        <v>0</v>
      </c>
      <c r="AF16" s="62">
        <f t="shared" ref="AF16:AF31" si="21">AC16*1.06</f>
        <v>0</v>
      </c>
      <c r="AG16" s="61">
        <f t="shared" ref="AG16:AG31" si="22">(+AF16)*R16</f>
        <v>0</v>
      </c>
      <c r="AH16" s="62">
        <f t="shared" si="13"/>
        <v>0</v>
      </c>
      <c r="AI16" s="61">
        <f t="shared" ref="AI16:AI31" si="23">AG16+AD16+AA16+X16+U16</f>
        <v>0</v>
      </c>
      <c r="AJ16" s="62">
        <f t="shared" si="14"/>
        <v>0</v>
      </c>
    </row>
    <row r="17" spans="1:36" ht="14.4" thickBot="1" x14ac:dyDescent="0.35">
      <c r="A17" s="23" t="s">
        <v>8</v>
      </c>
      <c r="B17" s="19" t="s">
        <v>17</v>
      </c>
      <c r="C17" s="16" t="s">
        <v>16</v>
      </c>
      <c r="D17" s="19"/>
      <c r="E17" s="16" t="s">
        <v>15</v>
      </c>
      <c r="F17" s="19" t="s">
        <v>97</v>
      </c>
      <c r="G17" s="16" t="s">
        <v>4</v>
      </c>
      <c r="H17" s="19"/>
      <c r="I17" s="16" t="s">
        <v>10</v>
      </c>
      <c r="J17" s="19" t="s">
        <v>96</v>
      </c>
      <c r="K17" s="16" t="s">
        <v>14</v>
      </c>
      <c r="L17" s="19" t="s">
        <v>94</v>
      </c>
      <c r="M17" s="19"/>
      <c r="N17" s="23">
        <v>998</v>
      </c>
      <c r="O17" s="19">
        <v>998</v>
      </c>
      <c r="P17" s="16">
        <v>998</v>
      </c>
      <c r="Q17" s="19">
        <v>998</v>
      </c>
      <c r="R17" s="16">
        <v>998</v>
      </c>
      <c r="S17" s="23">
        <f t="shared" si="0"/>
        <v>4990</v>
      </c>
      <c r="T17" s="59"/>
      <c r="U17" s="60">
        <f t="shared" si="15"/>
        <v>0</v>
      </c>
      <c r="V17" s="60">
        <f t="shared" si="8"/>
        <v>0</v>
      </c>
      <c r="W17" s="60">
        <f t="shared" si="16"/>
        <v>0</v>
      </c>
      <c r="X17" s="62">
        <f t="shared" si="17"/>
        <v>0</v>
      </c>
      <c r="Y17" s="63">
        <f t="shared" si="9"/>
        <v>0</v>
      </c>
      <c r="Z17" s="62">
        <f t="shared" si="18"/>
        <v>0</v>
      </c>
      <c r="AA17" s="61">
        <f t="shared" si="19"/>
        <v>0</v>
      </c>
      <c r="AB17" s="60">
        <f t="shared" si="10"/>
        <v>0</v>
      </c>
      <c r="AC17" s="62">
        <f t="shared" si="11"/>
        <v>0</v>
      </c>
      <c r="AD17" s="63">
        <f t="shared" si="20"/>
        <v>0</v>
      </c>
      <c r="AE17" s="61">
        <f t="shared" si="12"/>
        <v>0</v>
      </c>
      <c r="AF17" s="62">
        <f t="shared" si="21"/>
        <v>0</v>
      </c>
      <c r="AG17" s="61">
        <f t="shared" si="22"/>
        <v>0</v>
      </c>
      <c r="AH17" s="62">
        <f t="shared" si="13"/>
        <v>0</v>
      </c>
      <c r="AI17" s="61">
        <f t="shared" si="23"/>
        <v>0</v>
      </c>
      <c r="AJ17" s="62">
        <f t="shared" si="14"/>
        <v>0</v>
      </c>
    </row>
    <row r="18" spans="1:36" ht="14.4" thickBot="1" x14ac:dyDescent="0.35">
      <c r="A18" s="24" t="s">
        <v>8</v>
      </c>
      <c r="B18" s="20" t="s">
        <v>40</v>
      </c>
      <c r="C18" t="s">
        <v>39</v>
      </c>
      <c r="D18" s="20"/>
      <c r="E18" t="s">
        <v>38</v>
      </c>
      <c r="F18" s="20" t="s">
        <v>97</v>
      </c>
      <c r="G18" t="s">
        <v>4</v>
      </c>
      <c r="H18" s="20"/>
      <c r="I18" t="s">
        <v>10</v>
      </c>
      <c r="J18" s="20" t="s">
        <v>96</v>
      </c>
      <c r="K18" t="s">
        <v>14</v>
      </c>
      <c r="L18" s="20" t="s">
        <v>94</v>
      </c>
      <c r="M18" s="20"/>
      <c r="N18" s="24">
        <v>529</v>
      </c>
      <c r="O18" s="21">
        <v>529</v>
      </c>
      <c r="P18" s="17">
        <v>529</v>
      </c>
      <c r="Q18" s="21">
        <v>529</v>
      </c>
      <c r="R18" s="17">
        <v>529</v>
      </c>
      <c r="S18" s="25">
        <f t="shared" si="0"/>
        <v>2645</v>
      </c>
      <c r="T18" s="59"/>
      <c r="U18" s="60">
        <f t="shared" si="15"/>
        <v>0</v>
      </c>
      <c r="V18" s="60">
        <f t="shared" si="8"/>
        <v>0</v>
      </c>
      <c r="W18" s="60">
        <f t="shared" si="16"/>
        <v>0</v>
      </c>
      <c r="X18" s="62">
        <f t="shared" si="17"/>
        <v>0</v>
      </c>
      <c r="Y18" s="63">
        <f t="shared" si="9"/>
        <v>0</v>
      </c>
      <c r="Z18" s="62">
        <f t="shared" si="18"/>
        <v>0</v>
      </c>
      <c r="AA18" s="61">
        <f t="shared" si="19"/>
        <v>0</v>
      </c>
      <c r="AB18" s="60">
        <f t="shared" si="10"/>
        <v>0</v>
      </c>
      <c r="AC18" s="62">
        <f t="shared" si="11"/>
        <v>0</v>
      </c>
      <c r="AD18" s="63">
        <f t="shared" si="20"/>
        <v>0</v>
      </c>
      <c r="AE18" s="61">
        <f t="shared" si="12"/>
        <v>0</v>
      </c>
      <c r="AF18" s="62">
        <f t="shared" si="21"/>
        <v>0</v>
      </c>
      <c r="AG18" s="61">
        <f t="shared" si="22"/>
        <v>0</v>
      </c>
      <c r="AH18" s="62">
        <f t="shared" si="13"/>
        <v>0</v>
      </c>
      <c r="AI18" s="61">
        <f t="shared" si="23"/>
        <v>0</v>
      </c>
      <c r="AJ18" s="62">
        <f t="shared" si="14"/>
        <v>0</v>
      </c>
    </row>
    <row r="19" spans="1:36" ht="14.4" thickBot="1" x14ac:dyDescent="0.35">
      <c r="A19" s="23" t="s">
        <v>8</v>
      </c>
      <c r="B19" s="19" t="s">
        <v>36</v>
      </c>
      <c r="C19" s="16" t="s">
        <v>35</v>
      </c>
      <c r="D19" s="19"/>
      <c r="E19" s="16" t="s">
        <v>34</v>
      </c>
      <c r="F19" s="19" t="s">
        <v>97</v>
      </c>
      <c r="G19" s="16" t="s">
        <v>4</v>
      </c>
      <c r="H19" s="19"/>
      <c r="I19" s="16" t="s">
        <v>10</v>
      </c>
      <c r="J19" s="19" t="s">
        <v>96</v>
      </c>
      <c r="K19" s="16" t="s">
        <v>14</v>
      </c>
      <c r="L19" s="19" t="s">
        <v>94</v>
      </c>
      <c r="M19" s="19"/>
      <c r="N19" s="23">
        <v>1110</v>
      </c>
      <c r="O19" s="21">
        <v>1110</v>
      </c>
      <c r="P19">
        <v>1110</v>
      </c>
      <c r="Q19" s="20">
        <v>1110</v>
      </c>
      <c r="R19">
        <v>1110</v>
      </c>
      <c r="S19" s="24">
        <f t="shared" si="0"/>
        <v>5550</v>
      </c>
      <c r="T19" s="59"/>
      <c r="U19" s="60">
        <f t="shared" si="15"/>
        <v>0</v>
      </c>
      <c r="V19" s="60">
        <f t="shared" si="8"/>
        <v>0</v>
      </c>
      <c r="W19" s="60">
        <f t="shared" si="16"/>
        <v>0</v>
      </c>
      <c r="X19" s="62">
        <f t="shared" si="17"/>
        <v>0</v>
      </c>
      <c r="Y19" s="63">
        <f t="shared" si="9"/>
        <v>0</v>
      </c>
      <c r="Z19" s="62">
        <f t="shared" si="18"/>
        <v>0</v>
      </c>
      <c r="AA19" s="61">
        <f t="shared" si="19"/>
        <v>0</v>
      </c>
      <c r="AB19" s="60">
        <f t="shared" si="10"/>
        <v>0</v>
      </c>
      <c r="AC19" s="62">
        <f t="shared" si="11"/>
        <v>0</v>
      </c>
      <c r="AD19" s="63">
        <f t="shared" si="20"/>
        <v>0</v>
      </c>
      <c r="AE19" s="61">
        <f t="shared" si="12"/>
        <v>0</v>
      </c>
      <c r="AF19" s="62">
        <f t="shared" si="21"/>
        <v>0</v>
      </c>
      <c r="AG19" s="61">
        <f t="shared" si="22"/>
        <v>0</v>
      </c>
      <c r="AH19" s="62">
        <f t="shared" si="13"/>
        <v>0</v>
      </c>
      <c r="AI19" s="61">
        <f t="shared" si="23"/>
        <v>0</v>
      </c>
      <c r="AJ19" s="62">
        <f t="shared" si="14"/>
        <v>0</v>
      </c>
    </row>
    <row r="20" spans="1:36" ht="14.4" thickBot="1" x14ac:dyDescent="0.35">
      <c r="A20" s="24" t="s">
        <v>8</v>
      </c>
      <c r="B20" s="20" t="s">
        <v>33</v>
      </c>
      <c r="C20" t="s">
        <v>32</v>
      </c>
      <c r="D20" s="20"/>
      <c r="E20" t="s">
        <v>31</v>
      </c>
      <c r="F20" s="20" t="s">
        <v>97</v>
      </c>
      <c r="G20" t="s">
        <v>4</v>
      </c>
      <c r="H20" s="20"/>
      <c r="I20" t="s">
        <v>10</v>
      </c>
      <c r="J20" s="20" t="s">
        <v>96</v>
      </c>
      <c r="K20" t="s">
        <v>14</v>
      </c>
      <c r="L20" s="20" t="s">
        <v>94</v>
      </c>
      <c r="M20" s="20"/>
      <c r="N20" s="24">
        <v>639</v>
      </c>
      <c r="O20" s="20">
        <v>639</v>
      </c>
      <c r="P20" s="23">
        <v>639</v>
      </c>
      <c r="Q20" s="19">
        <v>639</v>
      </c>
      <c r="R20" s="16">
        <v>639</v>
      </c>
      <c r="S20" s="23">
        <f t="shared" si="0"/>
        <v>3195</v>
      </c>
      <c r="T20" s="59"/>
      <c r="U20" s="60">
        <f t="shared" si="15"/>
        <v>0</v>
      </c>
      <c r="V20" s="60">
        <f t="shared" si="8"/>
        <v>0</v>
      </c>
      <c r="W20" s="60">
        <f t="shared" si="16"/>
        <v>0</v>
      </c>
      <c r="X20" s="62">
        <f t="shared" si="17"/>
        <v>0</v>
      </c>
      <c r="Y20" s="63">
        <f t="shared" si="9"/>
        <v>0</v>
      </c>
      <c r="Z20" s="62">
        <f t="shared" si="18"/>
        <v>0</v>
      </c>
      <c r="AA20" s="61">
        <f t="shared" si="19"/>
        <v>0</v>
      </c>
      <c r="AB20" s="60">
        <f t="shared" si="10"/>
        <v>0</v>
      </c>
      <c r="AC20" s="62">
        <f t="shared" si="11"/>
        <v>0</v>
      </c>
      <c r="AD20" s="63">
        <f t="shared" si="20"/>
        <v>0</v>
      </c>
      <c r="AE20" s="61">
        <f t="shared" si="12"/>
        <v>0</v>
      </c>
      <c r="AF20" s="62">
        <f t="shared" si="21"/>
        <v>0</v>
      </c>
      <c r="AG20" s="61">
        <f t="shared" si="22"/>
        <v>0</v>
      </c>
      <c r="AH20" s="62">
        <f t="shared" si="13"/>
        <v>0</v>
      </c>
      <c r="AI20" s="61">
        <f t="shared" si="23"/>
        <v>0</v>
      </c>
      <c r="AJ20" s="62">
        <f t="shared" si="14"/>
        <v>0</v>
      </c>
    </row>
    <row r="21" spans="1:36" ht="14.4" thickBot="1" x14ac:dyDescent="0.35">
      <c r="A21" s="23" t="s">
        <v>8</v>
      </c>
      <c r="B21" s="19" t="s">
        <v>24</v>
      </c>
      <c r="C21" s="16" t="s">
        <v>23</v>
      </c>
      <c r="D21" s="19"/>
      <c r="E21" s="16" t="s">
        <v>22</v>
      </c>
      <c r="F21" s="19" t="s">
        <v>97</v>
      </c>
      <c r="G21" s="16" t="s">
        <v>0</v>
      </c>
      <c r="H21" s="19"/>
      <c r="I21" s="16" t="s">
        <v>10</v>
      </c>
      <c r="J21" s="19" t="s">
        <v>96</v>
      </c>
      <c r="K21" s="16" t="s">
        <v>9</v>
      </c>
      <c r="L21" s="19" t="s">
        <v>94</v>
      </c>
      <c r="M21" s="19"/>
      <c r="N21" s="23">
        <v>5195</v>
      </c>
      <c r="O21" s="18">
        <v>2939</v>
      </c>
      <c r="P21">
        <v>5215</v>
      </c>
      <c r="Q21" s="20">
        <v>5509</v>
      </c>
      <c r="R21">
        <v>4947</v>
      </c>
      <c r="S21" s="24">
        <f t="shared" si="0"/>
        <v>23805</v>
      </c>
      <c r="T21" s="59"/>
      <c r="U21" s="60">
        <f t="shared" si="15"/>
        <v>0</v>
      </c>
      <c r="V21" s="60">
        <f t="shared" si="8"/>
        <v>0</v>
      </c>
      <c r="W21" s="60">
        <f t="shared" si="16"/>
        <v>0</v>
      </c>
      <c r="X21" s="62">
        <f t="shared" si="17"/>
        <v>0</v>
      </c>
      <c r="Y21" s="63">
        <f t="shared" si="9"/>
        <v>0</v>
      </c>
      <c r="Z21" s="62">
        <f t="shared" si="18"/>
        <v>0</v>
      </c>
      <c r="AA21" s="61">
        <f t="shared" si="19"/>
        <v>0</v>
      </c>
      <c r="AB21" s="60">
        <f t="shared" si="10"/>
        <v>0</v>
      </c>
      <c r="AC21" s="62">
        <f t="shared" si="11"/>
        <v>0</v>
      </c>
      <c r="AD21" s="63">
        <f t="shared" si="20"/>
        <v>0</v>
      </c>
      <c r="AE21" s="61">
        <f t="shared" si="12"/>
        <v>0</v>
      </c>
      <c r="AF21" s="62">
        <f t="shared" si="21"/>
        <v>0</v>
      </c>
      <c r="AG21" s="61">
        <f t="shared" si="22"/>
        <v>0</v>
      </c>
      <c r="AH21" s="62">
        <f t="shared" si="13"/>
        <v>0</v>
      </c>
      <c r="AI21" s="61">
        <f t="shared" si="23"/>
        <v>0</v>
      </c>
      <c r="AJ21" s="62">
        <f t="shared" si="14"/>
        <v>0</v>
      </c>
    </row>
    <row r="22" spans="1:36" ht="14.4" thickBot="1" x14ac:dyDescent="0.35">
      <c r="A22" s="24" t="s">
        <v>8</v>
      </c>
      <c r="B22" s="20" t="s">
        <v>13</v>
      </c>
      <c r="C22" t="s">
        <v>12</v>
      </c>
      <c r="D22" s="20"/>
      <c r="E22" t="s">
        <v>11</v>
      </c>
      <c r="F22" s="20" t="s">
        <v>97</v>
      </c>
      <c r="G22" t="s">
        <v>0</v>
      </c>
      <c r="H22" s="20"/>
      <c r="I22" t="s">
        <v>10</v>
      </c>
      <c r="J22" s="20" t="s">
        <v>96</v>
      </c>
      <c r="K22" t="s">
        <v>9</v>
      </c>
      <c r="L22" s="20" t="s">
        <v>94</v>
      </c>
      <c r="M22" s="20"/>
      <c r="N22" s="24">
        <v>13341</v>
      </c>
      <c r="O22" s="18">
        <v>7094</v>
      </c>
      <c r="P22" s="28">
        <v>13411</v>
      </c>
      <c r="Q22" s="18">
        <v>14421</v>
      </c>
      <c r="R22" s="28">
        <v>12495</v>
      </c>
      <c r="S22" s="22">
        <f t="shared" si="0"/>
        <v>60762</v>
      </c>
      <c r="T22" s="59"/>
      <c r="U22" s="60">
        <f t="shared" si="15"/>
        <v>0</v>
      </c>
      <c r="V22" s="60">
        <f t="shared" si="8"/>
        <v>0</v>
      </c>
      <c r="W22" s="60">
        <f t="shared" si="16"/>
        <v>0</v>
      </c>
      <c r="X22" s="62">
        <f t="shared" si="17"/>
        <v>0</v>
      </c>
      <c r="Y22" s="63">
        <f t="shared" si="9"/>
        <v>0</v>
      </c>
      <c r="Z22" s="62">
        <f t="shared" si="18"/>
        <v>0</v>
      </c>
      <c r="AA22" s="61">
        <f t="shared" si="19"/>
        <v>0</v>
      </c>
      <c r="AB22" s="60">
        <f t="shared" si="10"/>
        <v>0</v>
      </c>
      <c r="AC22" s="62">
        <f t="shared" si="11"/>
        <v>0</v>
      </c>
      <c r="AD22" s="63">
        <f t="shared" si="20"/>
        <v>0</v>
      </c>
      <c r="AE22" s="61">
        <f t="shared" si="12"/>
        <v>0</v>
      </c>
      <c r="AF22" s="62">
        <f t="shared" si="21"/>
        <v>0</v>
      </c>
      <c r="AG22" s="61">
        <f t="shared" si="22"/>
        <v>0</v>
      </c>
      <c r="AH22" s="62">
        <f t="shared" si="13"/>
        <v>0</v>
      </c>
      <c r="AI22" s="61">
        <f t="shared" si="23"/>
        <v>0</v>
      </c>
      <c r="AJ22" s="62">
        <f t="shared" si="14"/>
        <v>0</v>
      </c>
    </row>
    <row r="23" spans="1:36" ht="14.4" thickBot="1" x14ac:dyDescent="0.35">
      <c r="A23" s="23" t="s">
        <v>8</v>
      </c>
      <c r="B23" s="19" t="s">
        <v>21</v>
      </c>
      <c r="C23" s="16" t="s">
        <v>20</v>
      </c>
      <c r="D23" s="19"/>
      <c r="E23" s="16" t="s">
        <v>19</v>
      </c>
      <c r="F23" s="19" t="s">
        <v>97</v>
      </c>
      <c r="G23" s="16" t="s">
        <v>0</v>
      </c>
      <c r="H23" s="19"/>
      <c r="I23" s="16" t="s">
        <v>10</v>
      </c>
      <c r="J23" s="19" t="s">
        <v>96</v>
      </c>
      <c r="K23" s="16" t="s">
        <v>9</v>
      </c>
      <c r="L23" s="19" t="s">
        <v>94</v>
      </c>
      <c r="M23" s="19"/>
      <c r="N23" s="19">
        <v>15823</v>
      </c>
      <c r="O23" s="19">
        <v>8945</v>
      </c>
      <c r="P23" s="16">
        <v>16145</v>
      </c>
      <c r="Q23" s="19">
        <v>16548</v>
      </c>
      <c r="R23" s="16">
        <v>14879</v>
      </c>
      <c r="S23" s="23">
        <f t="shared" si="0"/>
        <v>72340</v>
      </c>
      <c r="T23" s="59"/>
      <c r="U23" s="60">
        <f t="shared" si="15"/>
        <v>0</v>
      </c>
      <c r="V23" s="60">
        <f t="shared" si="8"/>
        <v>0</v>
      </c>
      <c r="W23" s="60">
        <f t="shared" si="16"/>
        <v>0</v>
      </c>
      <c r="X23" s="62">
        <f t="shared" si="17"/>
        <v>0</v>
      </c>
      <c r="Y23" s="63">
        <f t="shared" si="9"/>
        <v>0</v>
      </c>
      <c r="Z23" s="62">
        <f t="shared" si="18"/>
        <v>0</v>
      </c>
      <c r="AA23" s="61">
        <f t="shared" si="19"/>
        <v>0</v>
      </c>
      <c r="AB23" s="60">
        <f t="shared" si="10"/>
        <v>0</v>
      </c>
      <c r="AC23" s="62">
        <f t="shared" si="11"/>
        <v>0</v>
      </c>
      <c r="AD23" s="63">
        <f t="shared" si="20"/>
        <v>0</v>
      </c>
      <c r="AE23" s="61">
        <f t="shared" si="12"/>
        <v>0</v>
      </c>
      <c r="AF23" s="62">
        <f t="shared" si="21"/>
        <v>0</v>
      </c>
      <c r="AG23" s="61">
        <f t="shared" si="22"/>
        <v>0</v>
      </c>
      <c r="AH23" s="62">
        <f t="shared" si="13"/>
        <v>0</v>
      </c>
      <c r="AI23" s="61">
        <f t="shared" si="23"/>
        <v>0</v>
      </c>
      <c r="AJ23" s="62">
        <f t="shared" si="14"/>
        <v>0</v>
      </c>
    </row>
    <row r="24" spans="1:36" ht="14.4" thickBot="1" x14ac:dyDescent="0.35">
      <c r="A24" s="24" t="s">
        <v>8</v>
      </c>
      <c r="B24" s="20" t="s">
        <v>30</v>
      </c>
      <c r="C24" t="s">
        <v>29</v>
      </c>
      <c r="D24" s="20"/>
      <c r="E24" t="s">
        <v>28</v>
      </c>
      <c r="F24" s="20" t="s">
        <v>97</v>
      </c>
      <c r="G24" t="s">
        <v>0</v>
      </c>
      <c r="H24" s="20"/>
      <c r="I24" t="s">
        <v>10</v>
      </c>
      <c r="J24" s="20" t="s">
        <v>96</v>
      </c>
      <c r="K24" t="s">
        <v>14</v>
      </c>
      <c r="L24" s="20" t="s">
        <v>94</v>
      </c>
      <c r="M24" s="20"/>
      <c r="N24" s="24">
        <v>27</v>
      </c>
      <c r="O24" s="21">
        <v>27</v>
      </c>
      <c r="P24" s="17">
        <v>27</v>
      </c>
      <c r="Q24" s="21">
        <v>27</v>
      </c>
      <c r="R24" s="17">
        <v>27</v>
      </c>
      <c r="S24" s="25">
        <f t="shared" si="0"/>
        <v>135</v>
      </c>
      <c r="T24" s="59"/>
      <c r="U24" s="60">
        <f t="shared" si="15"/>
        <v>0</v>
      </c>
      <c r="V24" s="60">
        <f t="shared" si="8"/>
        <v>0</v>
      </c>
      <c r="W24" s="60">
        <f t="shared" si="16"/>
        <v>0</v>
      </c>
      <c r="X24" s="62">
        <f t="shared" si="17"/>
        <v>0</v>
      </c>
      <c r="Y24" s="63">
        <f t="shared" si="9"/>
        <v>0</v>
      </c>
      <c r="Z24" s="62">
        <f t="shared" si="18"/>
        <v>0</v>
      </c>
      <c r="AA24" s="61">
        <f t="shared" si="19"/>
        <v>0</v>
      </c>
      <c r="AB24" s="60">
        <f t="shared" si="10"/>
        <v>0</v>
      </c>
      <c r="AC24" s="62">
        <f t="shared" si="11"/>
        <v>0</v>
      </c>
      <c r="AD24" s="63">
        <f t="shared" si="20"/>
        <v>0</v>
      </c>
      <c r="AE24" s="61">
        <f t="shared" si="12"/>
        <v>0</v>
      </c>
      <c r="AF24" s="62">
        <f t="shared" si="21"/>
        <v>0</v>
      </c>
      <c r="AG24" s="61">
        <f t="shared" si="22"/>
        <v>0</v>
      </c>
      <c r="AH24" s="62">
        <f t="shared" si="13"/>
        <v>0</v>
      </c>
      <c r="AI24" s="61">
        <f t="shared" si="23"/>
        <v>0</v>
      </c>
      <c r="AJ24" s="62">
        <f t="shared" si="14"/>
        <v>0</v>
      </c>
    </row>
    <row r="25" spans="1:36" ht="14.4" thickBot="1" x14ac:dyDescent="0.35">
      <c r="A25" s="23" t="s">
        <v>8</v>
      </c>
      <c r="B25" s="19" t="s">
        <v>27</v>
      </c>
      <c r="C25" s="16" t="s">
        <v>26</v>
      </c>
      <c r="D25" s="19"/>
      <c r="E25" s="16" t="s">
        <v>25</v>
      </c>
      <c r="F25" s="19" t="s">
        <v>97</v>
      </c>
      <c r="G25" s="16" t="s">
        <v>0</v>
      </c>
      <c r="H25" s="19"/>
      <c r="I25" s="16" t="s">
        <v>10</v>
      </c>
      <c r="J25" s="19" t="s">
        <v>96</v>
      </c>
      <c r="K25" s="16" t="s">
        <v>9</v>
      </c>
      <c r="L25" s="19" t="s">
        <v>94</v>
      </c>
      <c r="M25" s="19"/>
      <c r="N25" s="23">
        <v>4</v>
      </c>
      <c r="O25" s="20">
        <v>4</v>
      </c>
      <c r="P25">
        <v>4</v>
      </c>
      <c r="Q25" s="20">
        <v>4</v>
      </c>
      <c r="R25">
        <v>4</v>
      </c>
      <c r="S25" s="24">
        <f t="shared" si="0"/>
        <v>20</v>
      </c>
      <c r="T25" s="59"/>
      <c r="U25" s="60">
        <f t="shared" si="15"/>
        <v>0</v>
      </c>
      <c r="V25" s="60">
        <f t="shared" si="8"/>
        <v>0</v>
      </c>
      <c r="W25" s="60">
        <f t="shared" si="16"/>
        <v>0</v>
      </c>
      <c r="X25" s="62">
        <f t="shared" si="17"/>
        <v>0</v>
      </c>
      <c r="Y25" s="63">
        <f t="shared" si="9"/>
        <v>0</v>
      </c>
      <c r="Z25" s="62">
        <f t="shared" si="18"/>
        <v>0</v>
      </c>
      <c r="AA25" s="61">
        <f t="shared" si="19"/>
        <v>0</v>
      </c>
      <c r="AB25" s="60">
        <f t="shared" si="10"/>
        <v>0</v>
      </c>
      <c r="AC25" s="62">
        <f t="shared" si="11"/>
        <v>0</v>
      </c>
      <c r="AD25" s="63">
        <f t="shared" si="20"/>
        <v>0</v>
      </c>
      <c r="AE25" s="61">
        <f t="shared" si="12"/>
        <v>0</v>
      </c>
      <c r="AF25" s="62">
        <f t="shared" si="21"/>
        <v>0</v>
      </c>
      <c r="AG25" s="61">
        <f t="shared" si="22"/>
        <v>0</v>
      </c>
      <c r="AH25" s="62">
        <f t="shared" si="13"/>
        <v>0</v>
      </c>
      <c r="AI25" s="61">
        <f t="shared" si="23"/>
        <v>0</v>
      </c>
      <c r="AJ25" s="62">
        <f t="shared" si="14"/>
        <v>0</v>
      </c>
    </row>
    <row r="26" spans="1:36" ht="14.4" thickBot="1" x14ac:dyDescent="0.35">
      <c r="A26" s="24" t="s">
        <v>1</v>
      </c>
      <c r="B26" s="20" t="s">
        <v>27</v>
      </c>
      <c r="C26" t="s">
        <v>26</v>
      </c>
      <c r="D26" s="20"/>
      <c r="E26" t="s">
        <v>25</v>
      </c>
      <c r="F26" s="20" t="s">
        <v>97</v>
      </c>
      <c r="G26" t="s">
        <v>0</v>
      </c>
      <c r="H26" s="20"/>
      <c r="I26" t="s">
        <v>10</v>
      </c>
      <c r="J26" s="20" t="s">
        <v>96</v>
      </c>
      <c r="K26" t="s">
        <v>9</v>
      </c>
      <c r="L26" s="20" t="s">
        <v>94</v>
      </c>
      <c r="M26" s="20"/>
      <c r="N26" s="24">
        <v>97</v>
      </c>
      <c r="O26" s="19">
        <v>97</v>
      </c>
      <c r="P26" s="16"/>
      <c r="Q26" s="19"/>
      <c r="R26" s="16"/>
      <c r="S26" s="23">
        <f t="shared" si="0"/>
        <v>194</v>
      </c>
      <c r="T26" s="59"/>
      <c r="U26" s="60">
        <f t="shared" si="15"/>
        <v>0</v>
      </c>
      <c r="V26" s="60">
        <f t="shared" si="8"/>
        <v>0</v>
      </c>
      <c r="W26" s="60">
        <f t="shared" si="16"/>
        <v>0</v>
      </c>
      <c r="X26" s="62">
        <f t="shared" si="17"/>
        <v>0</v>
      </c>
      <c r="Y26" s="63">
        <f t="shared" si="9"/>
        <v>0</v>
      </c>
      <c r="Z26" s="62">
        <f t="shared" si="18"/>
        <v>0</v>
      </c>
      <c r="AA26" s="61">
        <f t="shared" si="19"/>
        <v>0</v>
      </c>
      <c r="AB26" s="60">
        <f t="shared" si="10"/>
        <v>0</v>
      </c>
      <c r="AC26" s="62">
        <f t="shared" si="11"/>
        <v>0</v>
      </c>
      <c r="AD26" s="63">
        <f t="shared" si="20"/>
        <v>0</v>
      </c>
      <c r="AE26" s="61">
        <f t="shared" si="12"/>
        <v>0</v>
      </c>
      <c r="AF26" s="62">
        <f t="shared" si="21"/>
        <v>0</v>
      </c>
      <c r="AG26" s="61">
        <f t="shared" si="22"/>
        <v>0</v>
      </c>
      <c r="AH26" s="62">
        <f t="shared" si="13"/>
        <v>0</v>
      </c>
      <c r="AI26" s="61">
        <f t="shared" si="23"/>
        <v>0</v>
      </c>
      <c r="AJ26" s="62">
        <f t="shared" si="14"/>
        <v>0</v>
      </c>
    </row>
    <row r="27" spans="1:36" ht="14.4" thickBot="1" x14ac:dyDescent="0.35">
      <c r="A27" s="23" t="s">
        <v>1</v>
      </c>
      <c r="B27" s="19" t="s">
        <v>24</v>
      </c>
      <c r="C27" s="16" t="s">
        <v>23</v>
      </c>
      <c r="D27" s="19"/>
      <c r="E27" s="16" t="s">
        <v>22</v>
      </c>
      <c r="F27" s="19" t="s">
        <v>97</v>
      </c>
      <c r="G27" s="16" t="s">
        <v>0</v>
      </c>
      <c r="H27" s="19"/>
      <c r="I27" s="16" t="s">
        <v>10</v>
      </c>
      <c r="J27" s="19" t="s">
        <v>96</v>
      </c>
      <c r="K27" s="16" t="s">
        <v>9</v>
      </c>
      <c r="L27" s="19" t="s">
        <v>94</v>
      </c>
      <c r="M27" s="19"/>
      <c r="N27" s="23">
        <v>4210</v>
      </c>
      <c r="O27" s="19">
        <v>4210</v>
      </c>
      <c r="P27" s="13"/>
      <c r="Q27" s="11"/>
      <c r="R27" s="13"/>
      <c r="S27" s="68">
        <f t="shared" si="0"/>
        <v>8420</v>
      </c>
      <c r="T27" s="59"/>
      <c r="U27" s="60">
        <f t="shared" si="15"/>
        <v>0</v>
      </c>
      <c r="V27" s="60">
        <f t="shared" si="8"/>
        <v>0</v>
      </c>
      <c r="W27" s="60">
        <f t="shared" si="16"/>
        <v>0</v>
      </c>
      <c r="X27" s="62">
        <f t="shared" si="17"/>
        <v>0</v>
      </c>
      <c r="Y27" s="63">
        <f t="shared" si="9"/>
        <v>0</v>
      </c>
      <c r="Z27" s="62">
        <f t="shared" si="18"/>
        <v>0</v>
      </c>
      <c r="AA27" s="61">
        <f t="shared" si="19"/>
        <v>0</v>
      </c>
      <c r="AB27" s="60">
        <f t="shared" si="10"/>
        <v>0</v>
      </c>
      <c r="AC27" s="62">
        <f t="shared" si="11"/>
        <v>0</v>
      </c>
      <c r="AD27" s="63">
        <f t="shared" si="20"/>
        <v>0</v>
      </c>
      <c r="AE27" s="61">
        <f t="shared" si="12"/>
        <v>0</v>
      </c>
      <c r="AF27" s="62">
        <f t="shared" si="21"/>
        <v>0</v>
      </c>
      <c r="AG27" s="61">
        <f t="shared" si="22"/>
        <v>0</v>
      </c>
      <c r="AH27" s="62">
        <f t="shared" si="13"/>
        <v>0</v>
      </c>
      <c r="AI27" s="61">
        <f t="shared" si="23"/>
        <v>0</v>
      </c>
      <c r="AJ27" s="62">
        <f t="shared" si="14"/>
        <v>0</v>
      </c>
    </row>
    <row r="28" spans="1:36" ht="14.4" thickBot="1" x14ac:dyDescent="0.35">
      <c r="A28" s="24" t="s">
        <v>1</v>
      </c>
      <c r="B28" s="20" t="s">
        <v>21</v>
      </c>
      <c r="C28" t="s">
        <v>20</v>
      </c>
      <c r="D28" s="20"/>
      <c r="E28" t="s">
        <v>19</v>
      </c>
      <c r="F28" s="20" t="s">
        <v>97</v>
      </c>
      <c r="G28" t="s">
        <v>0</v>
      </c>
      <c r="H28" s="20"/>
      <c r="I28" t="s">
        <v>10</v>
      </c>
      <c r="J28" s="20" t="s">
        <v>96</v>
      </c>
      <c r="K28" t="s">
        <v>9</v>
      </c>
      <c r="L28" s="20" t="s">
        <v>94</v>
      </c>
      <c r="M28" s="20"/>
      <c r="N28" s="24">
        <v>12162</v>
      </c>
      <c r="O28" s="21">
        <v>12162</v>
      </c>
      <c r="P28" s="14"/>
      <c r="Q28" s="12"/>
      <c r="R28" s="14"/>
      <c r="S28" s="69">
        <f t="shared" si="0"/>
        <v>24324</v>
      </c>
      <c r="T28" s="59"/>
      <c r="U28" s="60">
        <f t="shared" si="15"/>
        <v>0</v>
      </c>
      <c r="V28" s="60">
        <f t="shared" si="8"/>
        <v>0</v>
      </c>
      <c r="W28" s="60">
        <f t="shared" si="16"/>
        <v>0</v>
      </c>
      <c r="X28" s="62">
        <f t="shared" si="17"/>
        <v>0</v>
      </c>
      <c r="Y28" s="63">
        <f t="shared" si="9"/>
        <v>0</v>
      </c>
      <c r="Z28" s="62">
        <f t="shared" si="18"/>
        <v>0</v>
      </c>
      <c r="AA28" s="61">
        <f t="shared" si="19"/>
        <v>0</v>
      </c>
      <c r="AB28" s="60">
        <f t="shared" si="10"/>
        <v>0</v>
      </c>
      <c r="AC28" s="62">
        <f t="shared" si="11"/>
        <v>0</v>
      </c>
      <c r="AD28" s="63">
        <f t="shared" si="20"/>
        <v>0</v>
      </c>
      <c r="AE28" s="61">
        <f t="shared" si="12"/>
        <v>0</v>
      </c>
      <c r="AF28" s="62">
        <f t="shared" si="21"/>
        <v>0</v>
      </c>
      <c r="AG28" s="61">
        <f t="shared" si="22"/>
        <v>0</v>
      </c>
      <c r="AH28" s="62">
        <f t="shared" si="13"/>
        <v>0</v>
      </c>
      <c r="AI28" s="61">
        <f t="shared" si="23"/>
        <v>0</v>
      </c>
      <c r="AJ28" s="62">
        <f t="shared" si="14"/>
        <v>0</v>
      </c>
    </row>
    <row r="29" spans="1:36" ht="14.4" thickBot="1" x14ac:dyDescent="0.35">
      <c r="A29" s="23" t="s">
        <v>1</v>
      </c>
      <c r="B29" s="19" t="s">
        <v>17</v>
      </c>
      <c r="C29" s="16" t="s">
        <v>16</v>
      </c>
      <c r="D29" s="19"/>
      <c r="E29" s="16" t="s">
        <v>15</v>
      </c>
      <c r="F29" s="19" t="s">
        <v>97</v>
      </c>
      <c r="G29" s="16" t="s">
        <v>4</v>
      </c>
      <c r="H29" s="19"/>
      <c r="I29" s="16" t="s">
        <v>10</v>
      </c>
      <c r="J29" s="19" t="s">
        <v>96</v>
      </c>
      <c r="K29" s="16" t="s">
        <v>14</v>
      </c>
      <c r="L29" s="19" t="s">
        <v>94</v>
      </c>
      <c r="M29" s="19"/>
      <c r="N29" s="23">
        <v>161</v>
      </c>
      <c r="O29" s="20">
        <v>161</v>
      </c>
      <c r="Q29" s="20"/>
      <c r="S29" s="24">
        <f t="shared" si="0"/>
        <v>322</v>
      </c>
      <c r="T29" s="59"/>
      <c r="U29" s="60">
        <f t="shared" si="15"/>
        <v>0</v>
      </c>
      <c r="V29" s="60">
        <f t="shared" si="8"/>
        <v>0</v>
      </c>
      <c r="W29" s="60">
        <f t="shared" si="16"/>
        <v>0</v>
      </c>
      <c r="X29" s="62">
        <f t="shared" si="17"/>
        <v>0</v>
      </c>
      <c r="Y29" s="63">
        <f t="shared" si="9"/>
        <v>0</v>
      </c>
      <c r="Z29" s="62">
        <f t="shared" si="18"/>
        <v>0</v>
      </c>
      <c r="AA29" s="61">
        <f t="shared" si="19"/>
        <v>0</v>
      </c>
      <c r="AB29" s="60">
        <f t="shared" si="10"/>
        <v>0</v>
      </c>
      <c r="AC29" s="62">
        <f t="shared" si="11"/>
        <v>0</v>
      </c>
      <c r="AD29" s="63">
        <f t="shared" si="20"/>
        <v>0</v>
      </c>
      <c r="AE29" s="61">
        <f t="shared" si="12"/>
        <v>0</v>
      </c>
      <c r="AF29" s="62">
        <f t="shared" si="21"/>
        <v>0</v>
      </c>
      <c r="AG29" s="61">
        <f t="shared" si="22"/>
        <v>0</v>
      </c>
      <c r="AH29" s="62">
        <f t="shared" si="13"/>
        <v>0</v>
      </c>
      <c r="AI29" s="61">
        <f t="shared" si="23"/>
        <v>0</v>
      </c>
      <c r="AJ29" s="62">
        <f t="shared" si="14"/>
        <v>0</v>
      </c>
    </row>
    <row r="30" spans="1:36" ht="14.4" thickBot="1" x14ac:dyDescent="0.35">
      <c r="A30" s="24" t="s">
        <v>1</v>
      </c>
      <c r="B30" s="20" t="s">
        <v>13</v>
      </c>
      <c r="C30" t="s">
        <v>12</v>
      </c>
      <c r="D30" s="20"/>
      <c r="E30" t="s">
        <v>11</v>
      </c>
      <c r="F30" s="20" t="s">
        <v>97</v>
      </c>
      <c r="G30" t="s">
        <v>0</v>
      </c>
      <c r="H30" s="20"/>
      <c r="I30" t="s">
        <v>10</v>
      </c>
      <c r="J30" s="20" t="s">
        <v>96</v>
      </c>
      <c r="K30" t="s">
        <v>9</v>
      </c>
      <c r="L30" s="20" t="s">
        <v>94</v>
      </c>
      <c r="M30" s="20"/>
      <c r="N30" s="24">
        <v>8166</v>
      </c>
      <c r="O30" s="19">
        <v>8166</v>
      </c>
      <c r="P30" s="16"/>
      <c r="Q30" s="19"/>
      <c r="R30" s="16"/>
      <c r="S30" s="23">
        <f t="shared" si="0"/>
        <v>16332</v>
      </c>
      <c r="T30" s="59"/>
      <c r="U30" s="60">
        <f t="shared" si="15"/>
        <v>0</v>
      </c>
      <c r="V30" s="60">
        <f t="shared" si="8"/>
        <v>0</v>
      </c>
      <c r="W30" s="60">
        <f t="shared" si="16"/>
        <v>0</v>
      </c>
      <c r="X30" s="62">
        <f t="shared" si="17"/>
        <v>0</v>
      </c>
      <c r="Y30" s="63">
        <f t="shared" si="9"/>
        <v>0</v>
      </c>
      <c r="Z30" s="62">
        <f t="shared" si="18"/>
        <v>0</v>
      </c>
      <c r="AA30" s="61">
        <f t="shared" si="19"/>
        <v>0</v>
      </c>
      <c r="AB30" s="60">
        <f t="shared" si="10"/>
        <v>0</v>
      </c>
      <c r="AC30" s="62">
        <f t="shared" si="11"/>
        <v>0</v>
      </c>
      <c r="AD30" s="63">
        <f t="shared" si="20"/>
        <v>0</v>
      </c>
      <c r="AE30" s="61">
        <f t="shared" si="12"/>
        <v>0</v>
      </c>
      <c r="AF30" s="62">
        <f t="shared" si="21"/>
        <v>0</v>
      </c>
      <c r="AG30" s="61">
        <f t="shared" si="22"/>
        <v>0</v>
      </c>
      <c r="AH30" s="62">
        <f t="shared" si="13"/>
        <v>0</v>
      </c>
      <c r="AI30" s="61">
        <f t="shared" si="23"/>
        <v>0</v>
      </c>
      <c r="AJ30" s="62">
        <f t="shared" si="14"/>
        <v>0</v>
      </c>
    </row>
    <row r="31" spans="1:36" ht="14.4" thickBot="1" x14ac:dyDescent="0.35">
      <c r="A31" s="23" t="s">
        <v>8</v>
      </c>
      <c r="B31" s="19" t="s">
        <v>7</v>
      </c>
      <c r="C31" s="16" t="s">
        <v>6</v>
      </c>
      <c r="D31" s="19">
        <v>0</v>
      </c>
      <c r="E31" s="16" t="s">
        <v>5</v>
      </c>
      <c r="F31" s="19" t="s">
        <v>97</v>
      </c>
      <c r="G31" s="16" t="s">
        <v>4</v>
      </c>
      <c r="H31" s="19"/>
      <c r="I31" s="16" t="s">
        <v>3</v>
      </c>
      <c r="J31" s="19" t="s">
        <v>96</v>
      </c>
      <c r="K31" s="16" t="s">
        <v>2</v>
      </c>
      <c r="L31" s="19" t="s">
        <v>94</v>
      </c>
      <c r="M31" s="19"/>
      <c r="N31" s="23">
        <v>1</v>
      </c>
      <c r="O31" s="21">
        <v>1</v>
      </c>
      <c r="P31" s="17">
        <v>1</v>
      </c>
      <c r="Q31" s="21">
        <v>1</v>
      </c>
      <c r="R31" s="17">
        <v>1</v>
      </c>
      <c r="S31" s="25">
        <f t="shared" si="0"/>
        <v>5</v>
      </c>
      <c r="T31" s="71"/>
      <c r="U31" s="72">
        <f t="shared" si="15"/>
        <v>0</v>
      </c>
      <c r="V31" s="72">
        <f t="shared" si="8"/>
        <v>0</v>
      </c>
      <c r="W31" s="72">
        <f t="shared" si="16"/>
        <v>0</v>
      </c>
      <c r="X31" s="74">
        <f t="shared" si="17"/>
        <v>0</v>
      </c>
      <c r="Y31" s="75">
        <f t="shared" si="9"/>
        <v>0</v>
      </c>
      <c r="Z31" s="74">
        <f t="shared" si="18"/>
        <v>0</v>
      </c>
      <c r="AA31" s="73">
        <f t="shared" si="19"/>
        <v>0</v>
      </c>
      <c r="AB31" s="72">
        <f t="shared" si="10"/>
        <v>0</v>
      </c>
      <c r="AC31" s="74">
        <f t="shared" si="11"/>
        <v>0</v>
      </c>
      <c r="AD31" s="75">
        <f t="shared" si="20"/>
        <v>0</v>
      </c>
      <c r="AE31" s="73">
        <f t="shared" si="12"/>
        <v>0</v>
      </c>
      <c r="AF31" s="74">
        <f t="shared" si="21"/>
        <v>0</v>
      </c>
      <c r="AG31" s="73">
        <f t="shared" si="22"/>
        <v>0</v>
      </c>
      <c r="AH31" s="74">
        <f t="shared" si="13"/>
        <v>0</v>
      </c>
      <c r="AI31" s="73">
        <f t="shared" si="23"/>
        <v>0</v>
      </c>
      <c r="AJ31" s="74">
        <f t="shared" si="14"/>
        <v>0</v>
      </c>
    </row>
    <row r="32" spans="1:36" ht="13.8" customHeight="1" x14ac:dyDescent="0.3">
      <c r="A32" s="32" t="s">
        <v>100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V32" s="31"/>
    </row>
    <row r="33" spans="1:1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mergeCells count="7">
    <mergeCell ref="A32:K45"/>
    <mergeCell ref="T1:V1"/>
    <mergeCell ref="W1:Y1"/>
    <mergeCell ref="Z1:AB1"/>
    <mergeCell ref="AC1:AE1"/>
    <mergeCell ref="AF1:AH1"/>
    <mergeCell ref="AI1:A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DC41-BA43-4799-94D5-997D3AB02216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384884-8B79-4219-99AC-F564D2D48C57}"/>
</file>

<file path=customXml/itemProps2.xml><?xml version="1.0" encoding="utf-8"?>
<ds:datastoreItem xmlns:ds="http://schemas.openxmlformats.org/officeDocument/2006/customXml" ds:itemID="{54AB1F65-895C-4955-A831-0A54B81B069F}"/>
</file>

<file path=customXml/itemProps3.xml><?xml version="1.0" encoding="utf-8"?>
<ds:datastoreItem xmlns:ds="http://schemas.openxmlformats.org/officeDocument/2006/customXml" ds:itemID="{9BA7F81B-FC09-4ABE-AF61-6E34CC4579FA}"/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SST &amp; 3CR12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Kahaar          Transnet Engineering   SLR</dc:creator>
  <cp:lastModifiedBy>Ruan van der Merwe       Transnet Engineering BFN</cp:lastModifiedBy>
  <dcterms:created xsi:type="dcterms:W3CDTF">2026-04-16T07:58:57Z</dcterms:created>
  <dcterms:modified xsi:type="dcterms:W3CDTF">2026-07-01T09:07:15Z</dcterms:modified>
</cp:coreProperties>
</file>